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30" windowWidth="7650" windowHeight="8685" tabRatio="721" activeTab="9"/>
  </bookViews>
  <sheets>
    <sheet name="１部" sheetId="22" r:id="rId1"/>
    <sheet name="２部" sheetId="26" r:id="rId2"/>
    <sheet name="３部" sheetId="23" r:id="rId3"/>
    <sheet name="４部" sheetId="24" r:id="rId4"/>
    <sheet name="５部" sheetId="25" r:id="rId5"/>
    <sheet name="星1部" sheetId="28" r:id="rId6"/>
    <sheet name="星2部" sheetId="29" r:id="rId7"/>
    <sheet name="星3部" sheetId="30" r:id="rId8"/>
    <sheet name="星4部" sheetId="31" r:id="rId9"/>
    <sheet name="星5部" sheetId="32" r:id="rId10"/>
  </sheets>
  <calcPr calcId="145621"/>
</workbook>
</file>

<file path=xl/calcChain.xml><?xml version="1.0" encoding="utf-8"?>
<calcChain xmlns="http://schemas.openxmlformats.org/spreadsheetml/2006/main">
  <c r="H12" i="32" l="1"/>
  <c r="G11" i="32" s="1"/>
  <c r="F12" i="32"/>
  <c r="P5" i="32"/>
  <c r="Q6" i="32"/>
  <c r="O6" i="32"/>
  <c r="W20" i="32"/>
  <c r="V19" i="32" s="1"/>
  <c r="U20" i="32"/>
  <c r="AB15" i="32"/>
  <c r="AC16" i="32"/>
  <c r="AA16" i="32"/>
  <c r="H10" i="32"/>
  <c r="F10" i="32"/>
  <c r="G9" i="32"/>
  <c r="M5" i="32"/>
  <c r="N6" i="32"/>
  <c r="L6" i="32"/>
  <c r="Q16" i="32"/>
  <c r="O16" i="32"/>
  <c r="P15" i="32"/>
  <c r="V11" i="32"/>
  <c r="W12" i="32"/>
  <c r="U12" i="32"/>
  <c r="K18" i="32"/>
  <c r="J17" i="32" s="1"/>
  <c r="I18" i="32"/>
  <c r="Y7" i="32"/>
  <c r="Z8" i="32"/>
  <c r="X8" i="32"/>
  <c r="E22" i="32"/>
  <c r="D21" i="32" s="1"/>
  <c r="C22" i="32"/>
  <c r="AE3" i="32"/>
  <c r="AF4" i="32"/>
  <c r="AD4" i="32"/>
  <c r="T18" i="32"/>
  <c r="R18" i="32"/>
  <c r="S17" i="32"/>
  <c r="Y13" i="32"/>
  <c r="Z14" i="32"/>
  <c r="X14" i="32"/>
  <c r="K22" i="32"/>
  <c r="I22" i="32"/>
  <c r="J21" i="32" s="1"/>
  <c r="AE7" i="32"/>
  <c r="AF8" i="32"/>
  <c r="AD8" i="32"/>
  <c r="E14" i="32"/>
  <c r="C14" i="32"/>
  <c r="D13" i="32"/>
  <c r="S3" i="32"/>
  <c r="T4" i="32"/>
  <c r="R4" i="32"/>
  <c r="N14" i="32" l="1"/>
  <c r="L14" i="32"/>
  <c r="S9" i="32"/>
  <c r="T10" i="32"/>
  <c r="R10" i="32"/>
  <c r="Q18" i="32"/>
  <c r="O18" i="32"/>
  <c r="P17" i="32"/>
  <c r="Y11" i="32"/>
  <c r="Z12" i="32"/>
  <c r="X12" i="32"/>
  <c r="K14" i="32"/>
  <c r="I14" i="32"/>
  <c r="S7" i="32"/>
  <c r="T8" i="32"/>
  <c r="R8" i="32"/>
  <c r="N18" i="32"/>
  <c r="L18" i="32"/>
  <c r="Y9" i="32"/>
  <c r="Z10" i="32"/>
  <c r="X10" i="32"/>
  <c r="K12" i="32"/>
  <c r="I12" i="32"/>
  <c r="P7" i="32"/>
  <c r="Q8" i="32"/>
  <c r="O8" i="32"/>
  <c r="W22" i="32"/>
  <c r="U22" i="32"/>
  <c r="V21" i="32" s="1"/>
  <c r="AE15" i="32"/>
  <c r="AF16" i="32"/>
  <c r="AD16" i="32"/>
  <c r="H20" i="32"/>
  <c r="F20" i="32"/>
  <c r="AB5" i="32"/>
  <c r="AC6" i="32"/>
  <c r="AA6" i="32"/>
  <c r="H22" i="32"/>
  <c r="F22" i="32"/>
  <c r="G21" i="32" s="1"/>
  <c r="AE5" i="32"/>
  <c r="AF6" i="32"/>
  <c r="AD6" i="32"/>
  <c r="E16" i="32"/>
  <c r="C16" i="32"/>
  <c r="V3" i="32"/>
  <c r="W4" i="32"/>
  <c r="U4" i="32"/>
  <c r="E20" i="32"/>
  <c r="C20" i="32"/>
  <c r="AB3" i="32"/>
  <c r="AC4" i="32"/>
  <c r="AA4" i="32"/>
  <c r="E8" i="30"/>
  <c r="C8" i="30"/>
  <c r="J3" i="30"/>
  <c r="K4" i="30"/>
  <c r="I4" i="30"/>
  <c r="H18" i="30"/>
  <c r="F18" i="30"/>
  <c r="Y5" i="30"/>
  <c r="Z6" i="30"/>
  <c r="X6" i="30"/>
  <c r="E18" i="30"/>
  <c r="C18" i="30"/>
  <c r="Y3" i="30"/>
  <c r="Z4" i="30"/>
  <c r="X4" i="30"/>
  <c r="AB5" i="30"/>
  <c r="AC6" i="30"/>
  <c r="F20" i="30" s="1"/>
  <c r="AA6" i="30"/>
  <c r="H20" i="30" s="1"/>
  <c r="AE5" i="30"/>
  <c r="N22" i="30"/>
  <c r="L22" i="30"/>
  <c r="M21" i="30" s="1"/>
  <c r="AE9" i="30"/>
  <c r="AF10" i="30"/>
  <c r="AD10" i="30"/>
  <c r="N20" i="30"/>
  <c r="L20" i="30"/>
  <c r="AB9" i="30"/>
  <c r="AC10" i="30"/>
  <c r="AA10" i="30"/>
  <c r="AB11" i="30"/>
  <c r="Q22" i="30"/>
  <c r="O22" i="30"/>
  <c r="P21" i="30" s="1"/>
  <c r="AE11" i="30"/>
  <c r="AF12" i="30"/>
  <c r="AD12" i="30"/>
  <c r="H12" i="29"/>
  <c r="F12" i="29"/>
  <c r="P5" i="29"/>
  <c r="Q6" i="29"/>
  <c r="O6" i="29"/>
  <c r="W20" i="29"/>
  <c r="U20" i="29"/>
  <c r="AB15" i="29"/>
  <c r="AC16" i="29"/>
  <c r="AA16" i="29"/>
  <c r="H10" i="29"/>
  <c r="F10" i="29"/>
  <c r="G9" i="29" s="1"/>
  <c r="M5" i="29"/>
  <c r="N6" i="29"/>
  <c r="L6" i="29"/>
  <c r="Q16" i="29"/>
  <c r="O16" i="29"/>
  <c r="P15" i="29"/>
  <c r="V11" i="29"/>
  <c r="W12" i="29"/>
  <c r="U12" i="29"/>
  <c r="N14" i="29"/>
  <c r="L14" i="29"/>
  <c r="M13" i="29" s="1"/>
  <c r="S9" i="29"/>
  <c r="T10" i="29"/>
  <c r="R10" i="29"/>
  <c r="Q18" i="29"/>
  <c r="O18" i="29"/>
  <c r="Y11" i="29"/>
  <c r="Z12" i="29"/>
  <c r="X12" i="29"/>
  <c r="N18" i="29"/>
  <c r="L18" i="29"/>
  <c r="M17" i="29" s="1"/>
  <c r="Y9" i="29"/>
  <c r="Z10" i="29"/>
  <c r="X10" i="29"/>
  <c r="K12" i="29"/>
  <c r="I12" i="29"/>
  <c r="P7" i="29"/>
  <c r="Q8" i="29"/>
  <c r="O8" i="29"/>
  <c r="W22" i="29"/>
  <c r="U22" i="29"/>
  <c r="AE15" i="29"/>
  <c r="AF16" i="29"/>
  <c r="AD16" i="29"/>
  <c r="H20" i="29"/>
  <c r="F20" i="29"/>
  <c r="AB5" i="29"/>
  <c r="AC6" i="29"/>
  <c r="AA6" i="29"/>
  <c r="E16" i="29"/>
  <c r="C16" i="29"/>
  <c r="V3" i="29"/>
  <c r="W4" i="29"/>
  <c r="U4" i="29"/>
  <c r="H22" i="29"/>
  <c r="F22" i="29"/>
  <c r="AE5" i="29"/>
  <c r="AF6" i="29"/>
  <c r="AD6" i="29"/>
  <c r="E20" i="29"/>
  <c r="C20" i="29"/>
  <c r="D19" i="29" s="1"/>
  <c r="AB3" i="29"/>
  <c r="AC4" i="29"/>
  <c r="AA4" i="29"/>
  <c r="K14" i="29"/>
  <c r="I14" i="29"/>
  <c r="T8" i="29"/>
  <c r="R8" i="29"/>
  <c r="E14" i="29"/>
  <c r="C14" i="29"/>
  <c r="S3" i="29"/>
  <c r="E22" i="28"/>
  <c r="C22" i="28"/>
  <c r="D21" i="28" s="1"/>
  <c r="AE3" i="28"/>
  <c r="AF4" i="28"/>
  <c r="AD4" i="28"/>
  <c r="H12" i="28"/>
  <c r="F12" i="28"/>
  <c r="P5" i="28"/>
  <c r="Q6" i="28"/>
  <c r="O6" i="28"/>
  <c r="E14" i="28"/>
  <c r="C14" i="28"/>
  <c r="D13" i="28"/>
  <c r="S3" i="28"/>
  <c r="T4" i="28"/>
  <c r="R4" i="28"/>
  <c r="Q16" i="28"/>
  <c r="O16" i="28"/>
  <c r="V11" i="28"/>
  <c r="W12" i="28"/>
  <c r="U12" i="28"/>
  <c r="W22" i="28"/>
  <c r="U22" i="28"/>
  <c r="AE15" i="28"/>
  <c r="AF16" i="28"/>
  <c r="AD16" i="28"/>
  <c r="H20" i="28"/>
  <c r="F20" i="28"/>
  <c r="AB5" i="28"/>
  <c r="AC6" i="28"/>
  <c r="AA6" i="28"/>
  <c r="E16" i="28"/>
  <c r="C16" i="28"/>
  <c r="D15" i="28"/>
  <c r="V3" i="28"/>
  <c r="W4" i="28"/>
  <c r="U4" i="28"/>
  <c r="H22" i="28"/>
  <c r="F22" i="28"/>
  <c r="AE5" i="28"/>
  <c r="AF6" i="28"/>
  <c r="AD6" i="28"/>
  <c r="E20" i="28"/>
  <c r="C20" i="28"/>
  <c r="AB3" i="28"/>
  <c r="AC4" i="28"/>
  <c r="AA4" i="28"/>
  <c r="M13" i="32" l="1"/>
  <c r="J13" i="32"/>
  <c r="M17" i="32"/>
  <c r="J11" i="32"/>
  <c r="G19" i="32"/>
  <c r="D15" i="32"/>
  <c r="D19" i="32"/>
  <c r="D7" i="30"/>
  <c r="G17" i="30"/>
  <c r="D17" i="30"/>
  <c r="G19" i="30"/>
  <c r="M19" i="30"/>
  <c r="G11" i="29"/>
  <c r="V19" i="29"/>
  <c r="P17" i="29"/>
  <c r="J11" i="29"/>
  <c r="V21" i="29"/>
  <c r="G19" i="29"/>
  <c r="D15" i="29"/>
  <c r="G21" i="29"/>
  <c r="J13" i="29"/>
  <c r="S7" i="29"/>
  <c r="D13" i="29"/>
  <c r="G11" i="28"/>
  <c r="P15" i="28"/>
  <c r="V21" i="28"/>
  <c r="G19" i="28"/>
  <c r="G21" i="28"/>
  <c r="D19" i="28"/>
  <c r="H8" i="32"/>
  <c r="F8" i="32"/>
  <c r="G7" i="32"/>
  <c r="J5" i="32"/>
  <c r="K6" i="32"/>
  <c r="I6" i="32"/>
  <c r="K10" i="32"/>
  <c r="J9" i="32" s="1"/>
  <c r="I10" i="32"/>
  <c r="M7" i="32"/>
  <c r="N8" i="32"/>
  <c r="L8" i="32"/>
  <c r="AF10" i="32"/>
  <c r="AD10" i="32"/>
  <c r="T20" i="31"/>
  <c r="W6" i="31"/>
  <c r="W8" i="31"/>
  <c r="W4" i="30"/>
  <c r="C16" i="30" s="1"/>
  <c r="U4" i="30"/>
  <c r="E16" i="30" s="1"/>
  <c r="AF16" i="30"/>
  <c r="U22" i="30" s="1"/>
  <c r="AD16" i="30"/>
  <c r="W22" i="30" s="1"/>
  <c r="AC8" i="29"/>
  <c r="AC14" i="28"/>
  <c r="K12" i="28"/>
  <c r="J11" i="28" s="1"/>
  <c r="I12" i="28"/>
  <c r="P7" i="28"/>
  <c r="Q8" i="28"/>
  <c r="O8" i="28"/>
  <c r="T18" i="28"/>
  <c r="R18" i="28"/>
  <c r="S17" i="28"/>
  <c r="Y13" i="28"/>
  <c r="Z14" i="28"/>
  <c r="X14" i="28"/>
  <c r="D15" i="30" l="1"/>
  <c r="V3" i="30"/>
  <c r="V21" i="30"/>
  <c r="AE15" i="30"/>
  <c r="L22" i="32"/>
  <c r="N22" i="32"/>
  <c r="K4" i="32"/>
  <c r="C8" i="32" s="1"/>
  <c r="D7" i="32" s="1"/>
  <c r="I4" i="32"/>
  <c r="O14" i="32"/>
  <c r="T12" i="32"/>
  <c r="R12" i="32"/>
  <c r="Q14" i="32" s="1"/>
  <c r="W6" i="32"/>
  <c r="F16" i="32" s="1"/>
  <c r="G15" i="32" s="1"/>
  <c r="U6" i="32"/>
  <c r="M21" i="32" l="1"/>
  <c r="AE9" i="32"/>
  <c r="S11" i="32"/>
  <c r="P13" i="32"/>
  <c r="J3" i="32"/>
  <c r="E8" i="32"/>
  <c r="V5" i="32"/>
  <c r="H16" i="32"/>
  <c r="N20" i="32"/>
  <c r="L20" i="32"/>
  <c r="M19" i="32" s="1"/>
  <c r="AB9" i="32"/>
  <c r="AC10" i="32"/>
  <c r="AA10" i="32"/>
  <c r="E18" i="32"/>
  <c r="Z4" i="32"/>
  <c r="C18" i="32" s="1"/>
  <c r="X4" i="32"/>
  <c r="Y3" i="32" s="1"/>
  <c r="AF12" i="32"/>
  <c r="O22" i="32" s="1"/>
  <c r="AD12" i="32"/>
  <c r="Q22" i="32" s="1"/>
  <c r="I16" i="32"/>
  <c r="J15" i="32" s="1"/>
  <c r="W8" i="32"/>
  <c r="U8" i="32"/>
  <c r="V7" i="32" s="1"/>
  <c r="R20" i="32"/>
  <c r="S19" i="32" s="1"/>
  <c r="AB13" i="32"/>
  <c r="AC14" i="32"/>
  <c r="AA14" i="32"/>
  <c r="Z6" i="32"/>
  <c r="F18" i="32" s="1"/>
  <c r="X6" i="32"/>
  <c r="H18" i="32" s="1"/>
  <c r="AF10" i="31"/>
  <c r="AE9" i="31" s="1"/>
  <c r="AD10" i="31"/>
  <c r="N22" i="31" s="1"/>
  <c r="T12" i="31"/>
  <c r="O14" i="31" s="1"/>
  <c r="R12" i="31"/>
  <c r="Q14" i="31" s="1"/>
  <c r="AC10" i="31"/>
  <c r="L20" i="31" s="1"/>
  <c r="M19" i="31" s="1"/>
  <c r="AA10" i="31"/>
  <c r="N20" i="31" s="1"/>
  <c r="AF12" i="31"/>
  <c r="O22" i="31" s="1"/>
  <c r="AD12" i="31"/>
  <c r="Q22" i="31" s="1"/>
  <c r="AC14" i="31"/>
  <c r="R20" i="31" s="1"/>
  <c r="S19" i="31" s="1"/>
  <c r="AA14" i="31"/>
  <c r="AB13" i="31" s="1"/>
  <c r="C8" i="31"/>
  <c r="D7" i="31" s="1"/>
  <c r="K4" i="31"/>
  <c r="I4" i="31"/>
  <c r="E8" i="31" s="1"/>
  <c r="F16" i="31"/>
  <c r="G15" i="31" s="1"/>
  <c r="U6" i="31"/>
  <c r="Z4" i="31"/>
  <c r="C18" i="31" s="1"/>
  <c r="X4" i="31"/>
  <c r="E18" i="31" s="1"/>
  <c r="I16" i="31"/>
  <c r="U8" i="31"/>
  <c r="K16" i="31" s="1"/>
  <c r="J15" i="31" s="1"/>
  <c r="Z6" i="31"/>
  <c r="F18" i="31" s="1"/>
  <c r="X6" i="31"/>
  <c r="H18" i="31" s="1"/>
  <c r="F18" i="24"/>
  <c r="J18" i="24"/>
  <c r="M18" i="24"/>
  <c r="Q18" i="24"/>
  <c r="C18" i="24"/>
  <c r="AC8" i="30"/>
  <c r="I20" i="30" s="1"/>
  <c r="J19" i="30" s="1"/>
  <c r="AA8" i="30"/>
  <c r="AF18" i="30"/>
  <c r="X22" i="30" s="1"/>
  <c r="AD18" i="30"/>
  <c r="Z22" i="30" s="1"/>
  <c r="W10" i="30"/>
  <c r="L16" i="30" s="1"/>
  <c r="M15" i="30" s="1"/>
  <c r="U10" i="30"/>
  <c r="E10" i="30"/>
  <c r="N4" i="30"/>
  <c r="C10" i="30" s="1"/>
  <c r="L4" i="30"/>
  <c r="M3" i="30" s="1"/>
  <c r="H14" i="30"/>
  <c r="F14" i="30"/>
  <c r="G13" i="30" s="1"/>
  <c r="S5" i="30"/>
  <c r="T6" i="30"/>
  <c r="R6" i="30"/>
  <c r="AC12" i="30"/>
  <c r="AA12" i="30"/>
  <c r="I18" i="29"/>
  <c r="J17" i="29" s="1"/>
  <c r="Z8" i="29"/>
  <c r="X8" i="29"/>
  <c r="AF4" i="29"/>
  <c r="AE3" i="29" s="1"/>
  <c r="AD4" i="29"/>
  <c r="E22" i="29" s="1"/>
  <c r="Z14" i="29"/>
  <c r="R18" i="29" s="1"/>
  <c r="S17" i="29" s="1"/>
  <c r="X14" i="29"/>
  <c r="T18" i="29" s="1"/>
  <c r="K22" i="29"/>
  <c r="I22" i="29"/>
  <c r="J21" i="29" s="1"/>
  <c r="AE7" i="29"/>
  <c r="AF8" i="29"/>
  <c r="AD8" i="29"/>
  <c r="T4" i="29"/>
  <c r="R4" i="29"/>
  <c r="N4" i="29"/>
  <c r="C10" i="29" s="1"/>
  <c r="L4" i="29"/>
  <c r="E10" i="29" s="1"/>
  <c r="T6" i="29"/>
  <c r="F14" i="29" s="1"/>
  <c r="G13" i="29" s="1"/>
  <c r="R6" i="29"/>
  <c r="W10" i="29"/>
  <c r="L16" i="29" s="1"/>
  <c r="M15" i="29" s="1"/>
  <c r="U10" i="29"/>
  <c r="N16" i="29" s="1"/>
  <c r="L22" i="31" l="1"/>
  <c r="M21" i="31" s="1"/>
  <c r="C22" i="29"/>
  <c r="D21" i="29" s="1"/>
  <c r="Y13" i="29"/>
  <c r="V9" i="29"/>
  <c r="P21" i="32"/>
  <c r="AE11" i="32"/>
  <c r="D17" i="32"/>
  <c r="K16" i="32"/>
  <c r="Y5" i="32"/>
  <c r="G17" i="32"/>
  <c r="P13" i="31"/>
  <c r="S11" i="31"/>
  <c r="AB9" i="31"/>
  <c r="P21" i="31"/>
  <c r="AE11" i="31"/>
  <c r="J3" i="31"/>
  <c r="V5" i="31"/>
  <c r="H16" i="31"/>
  <c r="D17" i="31"/>
  <c r="Y3" i="31"/>
  <c r="V7" i="31"/>
  <c r="Y5" i="31"/>
  <c r="G17" i="31"/>
  <c r="D9" i="30"/>
  <c r="V9" i="30"/>
  <c r="N16" i="30"/>
  <c r="AB7" i="30"/>
  <c r="K20" i="30"/>
  <c r="Y21" i="30"/>
  <c r="AE17" i="30"/>
  <c r="Y7" i="29"/>
  <c r="K18" i="29"/>
  <c r="D9" i="29"/>
  <c r="M3" i="29"/>
  <c r="S5" i="29"/>
  <c r="H14" i="29"/>
  <c r="I20" i="29"/>
  <c r="J19" i="29" s="1"/>
  <c r="AA8" i="29"/>
  <c r="K20" i="29" s="1"/>
  <c r="Z22" i="29"/>
  <c r="AF18" i="29"/>
  <c r="X22" i="29" s="1"/>
  <c r="AD18" i="29"/>
  <c r="AE17" i="29" s="1"/>
  <c r="AC12" i="29"/>
  <c r="O20" i="29" s="1"/>
  <c r="P19" i="29" s="1"/>
  <c r="AA12" i="29"/>
  <c r="N22" i="29"/>
  <c r="L22" i="29"/>
  <c r="M21" i="29"/>
  <c r="AE9" i="29"/>
  <c r="AF10" i="29"/>
  <c r="AD10" i="29"/>
  <c r="T12" i="29"/>
  <c r="O14" i="29" s="1"/>
  <c r="R12" i="29"/>
  <c r="Q14" i="29" s="1"/>
  <c r="N20" i="29"/>
  <c r="L20" i="29"/>
  <c r="M19" i="29"/>
  <c r="AB9" i="29"/>
  <c r="AC10" i="29"/>
  <c r="AA10" i="29"/>
  <c r="AF12" i="29"/>
  <c r="O22" i="29" s="1"/>
  <c r="AD12" i="29"/>
  <c r="Q22" i="29" s="1"/>
  <c r="AC14" i="29"/>
  <c r="R20" i="29" s="1"/>
  <c r="AA14" i="29"/>
  <c r="AB13" i="29" s="1"/>
  <c r="K4" i="29"/>
  <c r="C8" i="29" s="1"/>
  <c r="D7" i="29" s="1"/>
  <c r="I4" i="29"/>
  <c r="W6" i="29"/>
  <c r="F16" i="29" s="1"/>
  <c r="G15" i="29" s="1"/>
  <c r="U6" i="29"/>
  <c r="H16" i="29" s="1"/>
  <c r="Z4" i="29"/>
  <c r="C18" i="29" s="1"/>
  <c r="X4" i="29"/>
  <c r="E18" i="29" s="1"/>
  <c r="W8" i="29"/>
  <c r="I16" i="29" s="1"/>
  <c r="J15" i="29" s="1"/>
  <c r="U8" i="29"/>
  <c r="K16" i="29" s="1"/>
  <c r="Z6" i="29"/>
  <c r="F18" i="29" s="1"/>
  <c r="X6" i="29"/>
  <c r="H18" i="29" s="1"/>
  <c r="N22" i="28"/>
  <c r="L22" i="28"/>
  <c r="M21" i="28" s="1"/>
  <c r="AE9" i="28"/>
  <c r="AF10" i="28"/>
  <c r="AD10" i="28"/>
  <c r="O14" i="28"/>
  <c r="T12" i="28"/>
  <c r="R12" i="28"/>
  <c r="S11" i="28" s="1"/>
  <c r="N20" i="28"/>
  <c r="L20" i="28"/>
  <c r="M19" i="28" s="1"/>
  <c r="AB9" i="28"/>
  <c r="AC10" i="28"/>
  <c r="AA10" i="28"/>
  <c r="O22" i="28"/>
  <c r="AF12" i="28"/>
  <c r="AD12" i="28"/>
  <c r="Q22" i="28" s="1"/>
  <c r="R20" i="28"/>
  <c r="AA14" i="28"/>
  <c r="T20" i="28" s="1"/>
  <c r="P13" i="29" l="1"/>
  <c r="S11" i="29"/>
  <c r="P21" i="29"/>
  <c r="AE11" i="29"/>
  <c r="T20" i="29"/>
  <c r="S19" i="29"/>
  <c r="J3" i="29"/>
  <c r="E8" i="29"/>
  <c r="V5" i="29"/>
  <c r="D17" i="29"/>
  <c r="Y3" i="29"/>
  <c r="V7" i="29"/>
  <c r="Y5" i="29"/>
  <c r="G17" i="29"/>
  <c r="AB7" i="29"/>
  <c r="Y21" i="29"/>
  <c r="AB11" i="29"/>
  <c r="Q20" i="29"/>
  <c r="Q14" i="28"/>
  <c r="P13" i="28" s="1"/>
  <c r="P21" i="28"/>
  <c r="AE11" i="28"/>
  <c r="AB13" i="28"/>
  <c r="S19" i="28"/>
  <c r="K22" i="28"/>
  <c r="I22" i="28"/>
  <c r="J21" i="28"/>
  <c r="AE7" i="28"/>
  <c r="AF8" i="28"/>
  <c r="AD8" i="28"/>
  <c r="E18" i="28"/>
  <c r="C18" i="28"/>
  <c r="D17" i="28" s="1"/>
  <c r="Y3" i="28"/>
  <c r="Z4" i="28"/>
  <c r="X4" i="28"/>
  <c r="H10" i="28"/>
  <c r="F10" i="28"/>
  <c r="G9" i="28"/>
  <c r="M5" i="28"/>
  <c r="N6" i="28"/>
  <c r="L6" i="28"/>
  <c r="E8" i="28"/>
  <c r="D7" i="28" s="1"/>
  <c r="C8" i="28"/>
  <c r="J3" i="28"/>
  <c r="K4" i="28"/>
  <c r="I4" i="28"/>
  <c r="Z6" i="28"/>
  <c r="X6" i="28"/>
  <c r="H18" i="28" s="1"/>
  <c r="F18" i="28"/>
  <c r="K18" i="28"/>
  <c r="I18" i="28"/>
  <c r="Y7" i="28"/>
  <c r="Z8" i="28"/>
  <c r="X8" i="28"/>
  <c r="L18" i="28"/>
  <c r="Z10" i="28"/>
  <c r="X10" i="28"/>
  <c r="Y9" i="28" l="1"/>
  <c r="N18" i="28"/>
  <c r="M17" i="28" s="1"/>
  <c r="G17" i="28"/>
  <c r="Y5" i="28"/>
  <c r="J17" i="28"/>
  <c r="N4" i="31"/>
  <c r="L4" i="31"/>
  <c r="AK21" i="32" l="1"/>
  <c r="AJ21" i="32"/>
  <c r="AI21" i="32"/>
  <c r="AH21" i="32"/>
  <c r="AG21" i="32"/>
  <c r="AK19" i="32"/>
  <c r="AJ19" i="32"/>
  <c r="AI19" i="32"/>
  <c r="AH19" i="32"/>
  <c r="AG19" i="32"/>
  <c r="AK17" i="32"/>
  <c r="AJ17" i="32"/>
  <c r="AI17" i="32"/>
  <c r="AH17" i="32"/>
  <c r="AG17" i="32"/>
  <c r="AK15" i="32"/>
  <c r="AJ15" i="32"/>
  <c r="AI15" i="32"/>
  <c r="AH15" i="32"/>
  <c r="AG15" i="32"/>
  <c r="AL15" i="32" s="1"/>
  <c r="AK13" i="32"/>
  <c r="AJ13" i="32"/>
  <c r="AI13" i="32"/>
  <c r="AH13" i="32"/>
  <c r="AG13" i="32"/>
  <c r="AK11" i="32"/>
  <c r="AJ11" i="32"/>
  <c r="AI11" i="32"/>
  <c r="AH11" i="32"/>
  <c r="AG11" i="32"/>
  <c r="AK9" i="32"/>
  <c r="AJ9" i="32"/>
  <c r="AI9" i="32"/>
  <c r="AH9" i="32"/>
  <c r="AG9" i="32"/>
  <c r="AK7" i="32"/>
  <c r="AJ7" i="32"/>
  <c r="AI7" i="32"/>
  <c r="AH7" i="32"/>
  <c r="AG7" i="32"/>
  <c r="AL7" i="32" s="1"/>
  <c r="AK5" i="32"/>
  <c r="AJ5" i="32"/>
  <c r="AI5" i="32"/>
  <c r="AH5" i="32"/>
  <c r="AG5" i="32"/>
  <c r="AF20" i="32"/>
  <c r="AA22" i="32" s="1"/>
  <c r="AB21" i="32" s="1"/>
  <c r="AD20" i="32"/>
  <c r="AC22" i="32" s="1"/>
  <c r="Z16" i="32"/>
  <c r="U18" i="32" s="1"/>
  <c r="V17" i="32" s="1"/>
  <c r="X16" i="32"/>
  <c r="W18" i="32" s="1"/>
  <c r="AF14" i="32"/>
  <c r="R22" i="32" s="1"/>
  <c r="AD14" i="32"/>
  <c r="T22" i="32" s="1"/>
  <c r="AC18" i="32"/>
  <c r="X20" i="32" s="1"/>
  <c r="Y19" i="32" s="1"/>
  <c r="AA18" i="32"/>
  <c r="W14" i="32"/>
  <c r="R16" i="32" s="1"/>
  <c r="S15" i="32" s="1"/>
  <c r="U14" i="32"/>
  <c r="T16" i="32" s="1"/>
  <c r="Q10" i="32"/>
  <c r="L12" i="32" s="1"/>
  <c r="M11" i="32" s="1"/>
  <c r="O10" i="32"/>
  <c r="N12" i="32" s="1"/>
  <c r="Q4" i="32"/>
  <c r="C12" i="32" s="1"/>
  <c r="O4" i="32"/>
  <c r="AJ3" i="32" s="1"/>
  <c r="H4" i="32"/>
  <c r="C6" i="32" s="1"/>
  <c r="D5" i="32" s="1"/>
  <c r="F4" i="32"/>
  <c r="E6" i="32" s="1"/>
  <c r="A21" i="32"/>
  <c r="A19" i="32"/>
  <c r="A17" i="32"/>
  <c r="A15" i="32"/>
  <c r="A13" i="32"/>
  <c r="A11" i="32"/>
  <c r="A9" i="32"/>
  <c r="A7" i="32"/>
  <c r="A5" i="32"/>
  <c r="A3" i="32"/>
  <c r="AK3" i="32"/>
  <c r="AF14" i="31"/>
  <c r="R22" i="31" s="1"/>
  <c r="AD14" i="31"/>
  <c r="C10" i="31"/>
  <c r="E10" i="31"/>
  <c r="T6" i="31"/>
  <c r="F14" i="31" s="1"/>
  <c r="G13" i="31" s="1"/>
  <c r="R6" i="31"/>
  <c r="AJ5" i="31" s="1"/>
  <c r="N16" i="31"/>
  <c r="W10" i="31"/>
  <c r="U10" i="31"/>
  <c r="K20" i="31"/>
  <c r="AC8" i="31"/>
  <c r="AK7" i="31" s="1"/>
  <c r="AA8" i="31"/>
  <c r="AJ7" i="31" s="1"/>
  <c r="AF18" i="31"/>
  <c r="X22" i="31" s="1"/>
  <c r="AD18" i="31"/>
  <c r="Z22" i="31" s="1"/>
  <c r="AC12" i="31"/>
  <c r="AK11" i="31" s="1"/>
  <c r="AA12" i="31"/>
  <c r="Q20" i="31" s="1"/>
  <c r="AF20" i="31"/>
  <c r="AA22" i="31" s="1"/>
  <c r="AB21" i="31" s="1"/>
  <c r="AD20" i="31"/>
  <c r="AC22" i="31" s="1"/>
  <c r="Z16" i="31"/>
  <c r="U18" i="31" s="1"/>
  <c r="V17" i="31" s="1"/>
  <c r="X16" i="31"/>
  <c r="W18" i="31" s="1"/>
  <c r="AC18" i="31"/>
  <c r="AA18" i="31"/>
  <c r="W14" i="31"/>
  <c r="U14" i="31"/>
  <c r="AJ11" i="31"/>
  <c r="AK5" i="31"/>
  <c r="Q10" i="31"/>
  <c r="L12" i="31" s="1"/>
  <c r="M11" i="31" s="1"/>
  <c r="O10" i="31"/>
  <c r="N12" i="31" s="1"/>
  <c r="K6" i="31"/>
  <c r="F8" i="31" s="1"/>
  <c r="G7" i="31" s="1"/>
  <c r="I6" i="31"/>
  <c r="H8" i="31" s="1"/>
  <c r="Q4" i="31"/>
  <c r="C12" i="31" s="1"/>
  <c r="O4" i="31"/>
  <c r="E12" i="31" s="1"/>
  <c r="N8" i="31"/>
  <c r="I10" i="31" s="1"/>
  <c r="J9" i="31" s="1"/>
  <c r="L8" i="31"/>
  <c r="K10" i="31" s="1"/>
  <c r="H4" i="31"/>
  <c r="C6" i="31" s="1"/>
  <c r="D5" i="31" s="1"/>
  <c r="F4" i="31"/>
  <c r="E6" i="31" s="1"/>
  <c r="A21" i="31"/>
  <c r="A19" i="31"/>
  <c r="A17" i="31"/>
  <c r="A15" i="31"/>
  <c r="A13" i="31"/>
  <c r="A11" i="31"/>
  <c r="A9" i="31"/>
  <c r="A7" i="31"/>
  <c r="A5" i="31"/>
  <c r="A3" i="31"/>
  <c r="AL19" i="32" l="1"/>
  <c r="AL9" i="32"/>
  <c r="AL13" i="32"/>
  <c r="AL11" i="32"/>
  <c r="AL21" i="32"/>
  <c r="AL5" i="32"/>
  <c r="AL17" i="32"/>
  <c r="AE19" i="32"/>
  <c r="Y15" i="32"/>
  <c r="S21" i="32"/>
  <c r="AE13" i="32"/>
  <c r="AB17" i="32"/>
  <c r="Z20" i="32"/>
  <c r="V13" i="32"/>
  <c r="P9" i="32"/>
  <c r="P3" i="32"/>
  <c r="E12" i="32"/>
  <c r="D11" i="32" s="1"/>
  <c r="G3" i="32"/>
  <c r="AJ9" i="31"/>
  <c r="D9" i="31"/>
  <c r="AG9" i="31" s="1"/>
  <c r="M3" i="31"/>
  <c r="AK9" i="31"/>
  <c r="S5" i="31"/>
  <c r="AJ13" i="31"/>
  <c r="AH5" i="31"/>
  <c r="H14" i="31"/>
  <c r="L16" i="31"/>
  <c r="M15" i="31" s="1"/>
  <c r="V9" i="31"/>
  <c r="I20" i="31"/>
  <c r="J19" i="31" s="1"/>
  <c r="AB7" i="31"/>
  <c r="Y21" i="31"/>
  <c r="AE17" i="31"/>
  <c r="O20" i="31"/>
  <c r="P19" i="31" s="1"/>
  <c r="AB11" i="31"/>
  <c r="AE19" i="31"/>
  <c r="Y15" i="31"/>
  <c r="AJ17" i="31"/>
  <c r="AK17" i="31"/>
  <c r="AJ21" i="31"/>
  <c r="AE13" i="31"/>
  <c r="AH13" i="31" s="1"/>
  <c r="T22" i="31"/>
  <c r="AK21" i="31" s="1"/>
  <c r="AK13" i="31"/>
  <c r="X20" i="31"/>
  <c r="AB17" i="31"/>
  <c r="Z20" i="31"/>
  <c r="AK19" i="31" s="1"/>
  <c r="V13" i="31"/>
  <c r="AI13" i="31" s="1"/>
  <c r="R16" i="31"/>
  <c r="AG13" i="31"/>
  <c r="T16" i="31"/>
  <c r="AK15" i="31" s="1"/>
  <c r="P9" i="31"/>
  <c r="J5" i="31"/>
  <c r="D11" i="31"/>
  <c r="P3" i="31"/>
  <c r="M7" i="31"/>
  <c r="G3" i="31"/>
  <c r="AK3" i="31"/>
  <c r="AJ3" i="31"/>
  <c r="AI3" i="31"/>
  <c r="AH3" i="31"/>
  <c r="AG3" i="31"/>
  <c r="AK21" i="30"/>
  <c r="AJ21" i="30"/>
  <c r="AI21" i="30"/>
  <c r="AH21" i="30"/>
  <c r="AG21" i="30"/>
  <c r="AL21" i="30" s="1"/>
  <c r="AK19" i="30"/>
  <c r="AJ19" i="30"/>
  <c r="AI19" i="30"/>
  <c r="AH19" i="30"/>
  <c r="AG19" i="30"/>
  <c r="AK17" i="30"/>
  <c r="AJ17" i="30"/>
  <c r="AI17" i="30"/>
  <c r="AH17" i="30"/>
  <c r="AG17" i="30"/>
  <c r="AK15" i="30"/>
  <c r="AJ15" i="30"/>
  <c r="AI15" i="30"/>
  <c r="AH15" i="30"/>
  <c r="AG15" i="30"/>
  <c r="AK13" i="30"/>
  <c r="AJ13" i="30"/>
  <c r="AI13" i="30"/>
  <c r="AH13" i="30"/>
  <c r="AG13" i="30"/>
  <c r="AL13" i="30" s="1"/>
  <c r="AK11" i="30"/>
  <c r="AJ11" i="30"/>
  <c r="AI11" i="30"/>
  <c r="AH11" i="30"/>
  <c r="AG11" i="30"/>
  <c r="AK9" i="30"/>
  <c r="AJ9" i="30"/>
  <c r="AI9" i="30"/>
  <c r="AH9" i="30"/>
  <c r="AG9" i="30"/>
  <c r="AK7" i="30"/>
  <c r="AJ7" i="30"/>
  <c r="AI7" i="30"/>
  <c r="AH7" i="30"/>
  <c r="AG7" i="30"/>
  <c r="AK5" i="30"/>
  <c r="AJ5" i="30"/>
  <c r="AI5" i="30"/>
  <c r="AH5" i="30"/>
  <c r="AG5" i="30"/>
  <c r="F12" i="30"/>
  <c r="P5" i="30"/>
  <c r="Q6" i="30"/>
  <c r="O6" i="30"/>
  <c r="H12" i="30" s="1"/>
  <c r="G11" i="30" s="1"/>
  <c r="V19" i="30"/>
  <c r="AC16" i="30"/>
  <c r="U20" i="30" s="1"/>
  <c r="AA16" i="30"/>
  <c r="W20" i="30" s="1"/>
  <c r="F10" i="30"/>
  <c r="M5" i="30"/>
  <c r="N6" i="30"/>
  <c r="L6" i="30"/>
  <c r="H10" i="30" s="1"/>
  <c r="G9" i="30" s="1"/>
  <c r="W14" i="30"/>
  <c r="W12" i="30"/>
  <c r="O16" i="30" s="1"/>
  <c r="P15" i="30" s="1"/>
  <c r="U12" i="30"/>
  <c r="Z8" i="30"/>
  <c r="I18" i="30" s="1"/>
  <c r="J17" i="30" s="1"/>
  <c r="X8" i="30"/>
  <c r="K18" i="30" s="1"/>
  <c r="AF4" i="30"/>
  <c r="AE3" i="30" s="1"/>
  <c r="AD4" i="30"/>
  <c r="D21" i="30"/>
  <c r="Z14" i="30"/>
  <c r="R18" i="30" s="1"/>
  <c r="S17" i="30" s="1"/>
  <c r="X14" i="30"/>
  <c r="T18" i="30" s="1"/>
  <c r="AE7" i="30"/>
  <c r="AF8" i="30"/>
  <c r="I22" i="30" s="1"/>
  <c r="AD8" i="30"/>
  <c r="K22" i="30" s="1"/>
  <c r="T4" i="30"/>
  <c r="R4" i="30"/>
  <c r="D13" i="30"/>
  <c r="AE19" i="30"/>
  <c r="AF20" i="30"/>
  <c r="AA22" i="30" s="1"/>
  <c r="AB21" i="30" s="1"/>
  <c r="AD20" i="30"/>
  <c r="AC22" i="30" s="1"/>
  <c r="Z16" i="30"/>
  <c r="U18" i="30" s="1"/>
  <c r="V17" i="30" s="1"/>
  <c r="X16" i="30"/>
  <c r="W18" i="30" s="1"/>
  <c r="R22" i="30"/>
  <c r="AF14" i="30"/>
  <c r="AD14" i="30"/>
  <c r="T22" i="30" s="1"/>
  <c r="S21" i="30" s="1"/>
  <c r="AC18" i="30"/>
  <c r="X20" i="30" s="1"/>
  <c r="Y19" i="30" s="1"/>
  <c r="AA18" i="30"/>
  <c r="Z20" i="30" s="1"/>
  <c r="R16" i="30"/>
  <c r="S15" i="30" s="1"/>
  <c r="V13" i="30"/>
  <c r="U14" i="30"/>
  <c r="T16" i="30" s="1"/>
  <c r="Q10" i="30"/>
  <c r="L12" i="30" s="1"/>
  <c r="M11" i="30" s="1"/>
  <c r="O10" i="30"/>
  <c r="N12" i="30" s="1"/>
  <c r="K6" i="30"/>
  <c r="F8" i="30" s="1"/>
  <c r="G7" i="30" s="1"/>
  <c r="I6" i="30"/>
  <c r="H8" i="30" s="1"/>
  <c r="Q4" i="30"/>
  <c r="C12" i="30" s="1"/>
  <c r="O4" i="30"/>
  <c r="E12" i="30" s="1"/>
  <c r="N8" i="30"/>
  <c r="I10" i="30" s="1"/>
  <c r="J9" i="30" s="1"/>
  <c r="L8" i="30"/>
  <c r="K10" i="30" s="1"/>
  <c r="H4" i="30"/>
  <c r="C6" i="30" s="1"/>
  <c r="D5" i="30" s="1"/>
  <c r="F4" i="30"/>
  <c r="E6" i="30" s="1"/>
  <c r="A21" i="30"/>
  <c r="A19" i="30"/>
  <c r="A17" i="30"/>
  <c r="A15" i="30"/>
  <c r="A13" i="30"/>
  <c r="A11" i="30"/>
  <c r="A9" i="30"/>
  <c r="A7" i="30"/>
  <c r="A5" i="30"/>
  <c r="A3" i="30"/>
  <c r="AK21" i="29"/>
  <c r="AJ21" i="29"/>
  <c r="AI21" i="29"/>
  <c r="AH21" i="29"/>
  <c r="AG21" i="29"/>
  <c r="AK19" i="29"/>
  <c r="AJ19" i="29"/>
  <c r="AI19" i="29"/>
  <c r="AH19" i="29"/>
  <c r="AG19" i="29"/>
  <c r="AK17" i="29"/>
  <c r="AJ17" i="29"/>
  <c r="AI17" i="29"/>
  <c r="AH17" i="29"/>
  <c r="AG17" i="29"/>
  <c r="AK15" i="29"/>
  <c r="AJ15" i="29"/>
  <c r="AI15" i="29"/>
  <c r="AH15" i="29"/>
  <c r="AG15" i="29"/>
  <c r="AK13" i="29"/>
  <c r="AJ13" i="29"/>
  <c r="AI13" i="29"/>
  <c r="AH13" i="29"/>
  <c r="AG13" i="29"/>
  <c r="AK11" i="29"/>
  <c r="AJ11" i="29"/>
  <c r="AI11" i="29"/>
  <c r="AH11" i="29"/>
  <c r="AG11" i="29"/>
  <c r="AK9" i="29"/>
  <c r="AJ9" i="29"/>
  <c r="AI9" i="29"/>
  <c r="AH9" i="29"/>
  <c r="AG9" i="29"/>
  <c r="AK7" i="29"/>
  <c r="AJ7" i="29"/>
  <c r="AI7" i="29"/>
  <c r="AH7" i="29"/>
  <c r="AG7" i="29"/>
  <c r="AK5" i="29"/>
  <c r="AJ5" i="29"/>
  <c r="AI5" i="29"/>
  <c r="AH5" i="29"/>
  <c r="AG5" i="29"/>
  <c r="P9" i="29"/>
  <c r="Q10" i="29"/>
  <c r="L12" i="29" s="1"/>
  <c r="M11" i="29" s="1"/>
  <c r="O10" i="29"/>
  <c r="N12" i="29" s="1"/>
  <c r="H8" i="29"/>
  <c r="K6" i="29"/>
  <c r="F8" i="29" s="1"/>
  <c r="G7" i="29" s="1"/>
  <c r="I6" i="29"/>
  <c r="Q4" i="29"/>
  <c r="C12" i="29" s="1"/>
  <c r="O4" i="29"/>
  <c r="E12" i="29" s="1"/>
  <c r="N8" i="29"/>
  <c r="I10" i="29" s="1"/>
  <c r="J9" i="29" s="1"/>
  <c r="L8" i="29"/>
  <c r="K10" i="29" s="1"/>
  <c r="H4" i="29"/>
  <c r="F4" i="29"/>
  <c r="A21" i="29"/>
  <c r="A19" i="29"/>
  <c r="A17" i="29"/>
  <c r="A15" i="29"/>
  <c r="A13" i="29"/>
  <c r="A11" i="29"/>
  <c r="A9" i="29"/>
  <c r="A7" i="29"/>
  <c r="A5" i="29"/>
  <c r="A3" i="29"/>
  <c r="AK21" i="28"/>
  <c r="AJ21" i="28"/>
  <c r="AI21" i="28"/>
  <c r="AH21" i="28"/>
  <c r="AG21" i="28"/>
  <c r="AK19" i="28"/>
  <c r="AJ19" i="28"/>
  <c r="AI19" i="28"/>
  <c r="AH19" i="28"/>
  <c r="AG19" i="28"/>
  <c r="AK17" i="28"/>
  <c r="AJ17" i="28"/>
  <c r="AI17" i="28"/>
  <c r="AH17" i="28"/>
  <c r="AG17" i="28"/>
  <c r="AL17" i="28" s="1"/>
  <c r="AK15" i="28"/>
  <c r="AJ15" i="28"/>
  <c r="AI15" i="28"/>
  <c r="AH15" i="28"/>
  <c r="AG15" i="28"/>
  <c r="AK13" i="28"/>
  <c r="AJ13" i="28"/>
  <c r="AI13" i="28"/>
  <c r="AH13" i="28"/>
  <c r="AG13" i="28"/>
  <c r="AK11" i="28"/>
  <c r="AJ11" i="28"/>
  <c r="AI11" i="28"/>
  <c r="AH11" i="28"/>
  <c r="AG11" i="28"/>
  <c r="AK9" i="28"/>
  <c r="AJ9" i="28"/>
  <c r="AI9" i="28"/>
  <c r="AH9" i="28"/>
  <c r="AG9" i="28"/>
  <c r="AL9" i="28" s="1"/>
  <c r="AK7" i="28"/>
  <c r="AJ7" i="28"/>
  <c r="AI7" i="28"/>
  <c r="AH7" i="28"/>
  <c r="AG7" i="28"/>
  <c r="AI5" i="28"/>
  <c r="AH5" i="28"/>
  <c r="AG5" i="28"/>
  <c r="AK5" i="28"/>
  <c r="AJ5" i="28"/>
  <c r="W6" i="28"/>
  <c r="F16" i="28" s="1"/>
  <c r="G15" i="28" s="1"/>
  <c r="U6" i="28"/>
  <c r="H16" i="28" s="1"/>
  <c r="T8" i="28"/>
  <c r="I14" i="28" s="1"/>
  <c r="R8" i="28"/>
  <c r="K14" i="28" s="1"/>
  <c r="W10" i="28"/>
  <c r="L16" i="28" s="1"/>
  <c r="M15" i="28" s="1"/>
  <c r="U10" i="28"/>
  <c r="N16" i="28" s="1"/>
  <c r="T6" i="28"/>
  <c r="F14" i="28" s="1"/>
  <c r="G13" i="28" s="1"/>
  <c r="R6" i="28"/>
  <c r="H14" i="28" s="1"/>
  <c r="N4" i="28"/>
  <c r="C10" i="28" s="1"/>
  <c r="L4" i="28"/>
  <c r="E10" i="28" s="1"/>
  <c r="Z12" i="28"/>
  <c r="O18" i="28" s="1"/>
  <c r="P17" i="28" s="1"/>
  <c r="X12" i="28"/>
  <c r="Q18" i="28" s="1"/>
  <c r="AF18" i="28"/>
  <c r="X22" i="28" s="1"/>
  <c r="AD18" i="28"/>
  <c r="Z22" i="28" s="1"/>
  <c r="AC12" i="28"/>
  <c r="O20" i="28" s="1"/>
  <c r="P19" i="28" s="1"/>
  <c r="AA12" i="28"/>
  <c r="Q20" i="28" s="1"/>
  <c r="AL5" i="30" l="1"/>
  <c r="AL9" i="30"/>
  <c r="AL11" i="30"/>
  <c r="AL9" i="29"/>
  <c r="AL15" i="28"/>
  <c r="AL15" i="30"/>
  <c r="AL19" i="30"/>
  <c r="AL7" i="30"/>
  <c r="AL17" i="30"/>
  <c r="AL11" i="29"/>
  <c r="AL17" i="29"/>
  <c r="AL19" i="29"/>
  <c r="AL13" i="28"/>
  <c r="AL15" i="29"/>
  <c r="AL7" i="29"/>
  <c r="AL21" i="29"/>
  <c r="AL13" i="29"/>
  <c r="AL5" i="29"/>
  <c r="AL11" i="28"/>
  <c r="AL19" i="28"/>
  <c r="AL21" i="28"/>
  <c r="AL7" i="28"/>
  <c r="AI3" i="32"/>
  <c r="AG3" i="32"/>
  <c r="AH3" i="32"/>
  <c r="S21" i="31"/>
  <c r="AI9" i="31"/>
  <c r="AL9" i="31" s="1"/>
  <c r="AH9" i="31"/>
  <c r="AI5" i="31"/>
  <c r="AG5" i="31"/>
  <c r="AH7" i="31"/>
  <c r="AI7" i="31"/>
  <c r="AG7" i="31"/>
  <c r="AI11" i="31"/>
  <c r="AH11" i="31"/>
  <c r="AG11" i="31"/>
  <c r="AL13" i="31"/>
  <c r="Y19" i="31"/>
  <c r="AJ19" i="31"/>
  <c r="AH17" i="31"/>
  <c r="AG17" i="31"/>
  <c r="AI17" i="31"/>
  <c r="AJ15" i="31"/>
  <c r="S15" i="31"/>
  <c r="AL3" i="31"/>
  <c r="AB15" i="30"/>
  <c r="V11" i="30"/>
  <c r="Q16" i="30"/>
  <c r="Y7" i="30"/>
  <c r="Y13" i="30"/>
  <c r="J21" i="30"/>
  <c r="S3" i="30"/>
  <c r="Y15" i="30"/>
  <c r="AE13" i="30"/>
  <c r="AB17" i="30"/>
  <c r="P9" i="30"/>
  <c r="J5" i="30"/>
  <c r="D11" i="30"/>
  <c r="P3" i="30"/>
  <c r="M7" i="30"/>
  <c r="AK3" i="30"/>
  <c r="AJ3" i="30"/>
  <c r="G3" i="30"/>
  <c r="J5" i="29"/>
  <c r="AJ3" i="29"/>
  <c r="D11" i="29"/>
  <c r="P3" i="29"/>
  <c r="AK3" i="29"/>
  <c r="M7" i="29"/>
  <c r="G3" i="29"/>
  <c r="C6" i="29"/>
  <c r="D5" i="29" s="1"/>
  <c r="AG3" i="29"/>
  <c r="E6" i="29"/>
  <c r="AL5" i="28"/>
  <c r="V5" i="28"/>
  <c r="J13" i="28"/>
  <c r="S7" i="28"/>
  <c r="V9" i="28"/>
  <c r="S5" i="28"/>
  <c r="D9" i="28"/>
  <c r="M3" i="28"/>
  <c r="Y11" i="28"/>
  <c r="Y21" i="28"/>
  <c r="AE17" i="28"/>
  <c r="AB11" i="28"/>
  <c r="W14" i="28"/>
  <c r="R16" i="28" s="1"/>
  <c r="S15" i="28" s="1"/>
  <c r="U14" i="28"/>
  <c r="T16" i="28" s="1"/>
  <c r="AC18" i="28"/>
  <c r="X20" i="28" s="1"/>
  <c r="Y19" i="28" s="1"/>
  <c r="AA18" i="28"/>
  <c r="Z20" i="28" s="1"/>
  <c r="AF14" i="28"/>
  <c r="R22" i="28" s="1"/>
  <c r="AD14" i="28"/>
  <c r="AE13" i="28" s="1"/>
  <c r="Z16" i="28"/>
  <c r="U18" i="28" s="1"/>
  <c r="V17" i="28" s="1"/>
  <c r="X16" i="28"/>
  <c r="AC22" i="28"/>
  <c r="AB21" i="28" s="1"/>
  <c r="AA22" i="28"/>
  <c r="AF20" i="28"/>
  <c r="AD20" i="28"/>
  <c r="Q10" i="28"/>
  <c r="L12" i="28" s="1"/>
  <c r="M11" i="28" s="1"/>
  <c r="O10" i="28"/>
  <c r="N12" i="28" s="1"/>
  <c r="K6" i="28"/>
  <c r="F8" i="28" s="1"/>
  <c r="G7" i="28" s="1"/>
  <c r="I6" i="28"/>
  <c r="P3" i="28"/>
  <c r="AI3" i="28" s="1"/>
  <c r="E12" i="28"/>
  <c r="Q4" i="28"/>
  <c r="C12" i="28" s="1"/>
  <c r="O4" i="28"/>
  <c r="AG3" i="28"/>
  <c r="E6" i="28"/>
  <c r="D5" i="28" s="1"/>
  <c r="C6" i="28"/>
  <c r="K10" i="28"/>
  <c r="I10" i="28"/>
  <c r="J9" i="28" s="1"/>
  <c r="M7" i="28"/>
  <c r="N8" i="28"/>
  <c r="L8" i="28"/>
  <c r="G3" i="28"/>
  <c r="AL3" i="32" l="1"/>
  <c r="AH21" i="31"/>
  <c r="AI21" i="31"/>
  <c r="AG21" i="31"/>
  <c r="AL5" i="31"/>
  <c r="AL7" i="31"/>
  <c r="AL11" i="31"/>
  <c r="AG19" i="31"/>
  <c r="AI19" i="31"/>
  <c r="AH19" i="31"/>
  <c r="AL17" i="31"/>
  <c r="AG15" i="31"/>
  <c r="AH15" i="31"/>
  <c r="AI15" i="31"/>
  <c r="AG3" i="30"/>
  <c r="AI3" i="30"/>
  <c r="AH3" i="30"/>
  <c r="AH3" i="29"/>
  <c r="AI3" i="29"/>
  <c r="AL3" i="29" s="1"/>
  <c r="V13" i="28"/>
  <c r="AB17" i="28"/>
  <c r="T22" i="28"/>
  <c r="S21" i="28" s="1"/>
  <c r="Y15" i="28"/>
  <c r="W18" i="28"/>
  <c r="AE19" i="28"/>
  <c r="P9" i="28"/>
  <c r="J5" i="28"/>
  <c r="H8" i="28"/>
  <c r="D11" i="28"/>
  <c r="AH3" i="28"/>
  <c r="F4" i="28"/>
  <c r="H4" i="28"/>
  <c r="AL21" i="31" l="1"/>
  <c r="AL15" i="31"/>
  <c r="AL19" i="31"/>
  <c r="AL3" i="30"/>
  <c r="A21" i="28"/>
  <c r="A19" i="28"/>
  <c r="A17" i="28"/>
  <c r="A15" i="28"/>
  <c r="A13" i="28"/>
  <c r="A11" i="28"/>
  <c r="A9" i="28"/>
  <c r="A7" i="28"/>
  <c r="A5" i="28"/>
  <c r="A3" i="28"/>
  <c r="AL3" i="28"/>
  <c r="C5" i="24" l="1"/>
  <c r="E5" i="24"/>
  <c r="F5" i="24"/>
  <c r="H5" i="24"/>
  <c r="J5" i="24"/>
  <c r="L5" i="24"/>
  <c r="M5" i="24"/>
  <c r="O5" i="24"/>
  <c r="Q5" i="24"/>
  <c r="S5" i="24"/>
  <c r="C7" i="24"/>
  <c r="E7" i="24"/>
  <c r="F7" i="24"/>
  <c r="H7" i="24"/>
  <c r="J7" i="24"/>
  <c r="L7" i="24"/>
  <c r="M7" i="24"/>
  <c r="O7" i="24"/>
  <c r="Q7" i="24"/>
  <c r="S7" i="24"/>
  <c r="C9" i="24"/>
  <c r="E9" i="24"/>
  <c r="F9" i="24"/>
  <c r="H9" i="24"/>
  <c r="J9" i="24"/>
  <c r="L9" i="24"/>
  <c r="C11" i="24"/>
  <c r="E11" i="24"/>
  <c r="F11" i="24"/>
  <c r="H11" i="24"/>
  <c r="J11" i="24"/>
  <c r="L11" i="24"/>
  <c r="C13" i="24"/>
  <c r="E13" i="24"/>
  <c r="F13" i="24"/>
  <c r="H13" i="24"/>
  <c r="J13" i="24"/>
  <c r="L13" i="24"/>
  <c r="M13" i="24"/>
  <c r="O13" i="24"/>
  <c r="Q13" i="24"/>
  <c r="S13" i="24"/>
  <c r="C15" i="24"/>
  <c r="E15" i="24"/>
  <c r="F15" i="24"/>
  <c r="H15" i="24"/>
  <c r="J15" i="24"/>
  <c r="L15" i="24"/>
  <c r="M15" i="24"/>
  <c r="O15" i="24"/>
  <c r="Q15" i="24"/>
  <c r="S15" i="24"/>
  <c r="C17" i="24"/>
  <c r="E17" i="24"/>
  <c r="F17" i="24"/>
  <c r="H17" i="24"/>
  <c r="J17" i="24"/>
  <c r="L17" i="24"/>
  <c r="M17" i="24"/>
  <c r="O17" i="24"/>
  <c r="Q17" i="24"/>
  <c r="S17" i="24"/>
  <c r="C19" i="24"/>
  <c r="E19" i="24"/>
  <c r="F19" i="24"/>
  <c r="H19" i="24"/>
  <c r="J19" i="24"/>
  <c r="L19" i="24"/>
  <c r="M19" i="24"/>
  <c r="O19" i="24"/>
  <c r="Q19" i="24"/>
  <c r="S19" i="24"/>
  <c r="C20" i="24"/>
  <c r="F20" i="24"/>
  <c r="J20" i="24"/>
  <c r="M20" i="24"/>
  <c r="Q20" i="24"/>
  <c r="C21" i="24"/>
  <c r="E21" i="24"/>
  <c r="F21" i="24"/>
  <c r="H21" i="24"/>
  <c r="J21" i="24"/>
  <c r="L21" i="24"/>
  <c r="M21" i="24"/>
  <c r="O21" i="24"/>
  <c r="Q21" i="24"/>
  <c r="S21" i="24"/>
  <c r="C22" i="24"/>
  <c r="F22" i="24"/>
  <c r="J22" i="24"/>
  <c r="M22" i="24"/>
  <c r="Q22" i="24"/>
  <c r="C23" i="24"/>
  <c r="E23" i="24"/>
  <c r="F23" i="24"/>
  <c r="H23" i="24"/>
  <c r="J23" i="24"/>
  <c r="L23" i="24"/>
  <c r="M23" i="24"/>
  <c r="O23" i="24"/>
  <c r="C24" i="24"/>
  <c r="F24" i="24"/>
  <c r="J24" i="24"/>
  <c r="M24" i="24"/>
  <c r="D27" i="22" l="1"/>
  <c r="G27" i="22"/>
  <c r="R22" i="22"/>
  <c r="F44" i="22"/>
  <c r="D44" i="22"/>
  <c r="R43" i="22"/>
  <c r="K43" i="22"/>
  <c r="D43" i="22"/>
  <c r="T41" i="22"/>
  <c r="R41" i="22"/>
  <c r="M41" i="22"/>
  <c r="K41" i="22"/>
  <c r="F41" i="22"/>
  <c r="D41" i="22"/>
  <c r="N40" i="22"/>
  <c r="K40" i="22"/>
  <c r="G40" i="22"/>
  <c r="D40" i="22"/>
  <c r="P38" i="22"/>
  <c r="N38" i="22"/>
  <c r="M38" i="22"/>
  <c r="K38" i="22"/>
  <c r="I38" i="22"/>
  <c r="G38" i="22"/>
  <c r="F38" i="22"/>
  <c r="D38" i="22"/>
  <c r="R37" i="22"/>
  <c r="N37" i="22"/>
  <c r="K37" i="22"/>
  <c r="G37" i="22"/>
  <c r="D37" i="22"/>
  <c r="T35" i="22"/>
  <c r="R35" i="22"/>
  <c r="P35" i="22"/>
  <c r="N35" i="22"/>
  <c r="M35" i="22"/>
  <c r="K35" i="22"/>
  <c r="I35" i="22"/>
  <c r="G35" i="22"/>
  <c r="F35" i="22"/>
  <c r="D35" i="22"/>
  <c r="R32" i="22"/>
  <c r="N32" i="22"/>
  <c r="K32" i="22"/>
  <c r="G32" i="22"/>
  <c r="D32" i="22"/>
  <c r="T30" i="22"/>
  <c r="R30" i="22"/>
  <c r="P30" i="22"/>
  <c r="N30" i="22"/>
  <c r="M30" i="22"/>
  <c r="K30" i="22"/>
  <c r="I30" i="22"/>
  <c r="G30" i="22"/>
  <c r="F30" i="22"/>
  <c r="D30" i="22"/>
  <c r="I25" i="22"/>
  <c r="G25" i="22"/>
  <c r="F25" i="22"/>
  <c r="D25" i="22"/>
  <c r="T20" i="22"/>
  <c r="R20" i="22"/>
  <c r="N22" i="22"/>
  <c r="K22" i="22"/>
  <c r="G22" i="22"/>
  <c r="D22" i="22"/>
  <c r="P20" i="22"/>
  <c r="N20" i="22"/>
  <c r="M20" i="22"/>
  <c r="K20" i="22"/>
  <c r="I20" i="22"/>
  <c r="G20" i="22"/>
  <c r="F20" i="22"/>
  <c r="D20" i="22"/>
  <c r="K19" i="22"/>
  <c r="D19" i="22"/>
  <c r="M17" i="22"/>
  <c r="K17" i="22"/>
  <c r="F17" i="22"/>
  <c r="D17" i="22"/>
  <c r="R16" i="22"/>
  <c r="N16" i="22"/>
  <c r="K16" i="22"/>
  <c r="G16" i="22"/>
  <c r="D16" i="22"/>
  <c r="T14" i="22"/>
  <c r="R14" i="22"/>
  <c r="P14" i="22"/>
  <c r="N14" i="22"/>
  <c r="M14" i="22"/>
  <c r="K14" i="22"/>
  <c r="I14" i="22"/>
  <c r="G14" i="22"/>
  <c r="F14" i="22"/>
  <c r="D14" i="22"/>
  <c r="N13" i="22"/>
  <c r="G13" i="22"/>
  <c r="D13" i="22"/>
  <c r="P11" i="22"/>
  <c r="N11" i="22"/>
  <c r="I11" i="22"/>
  <c r="G11" i="22"/>
  <c r="F11" i="22"/>
  <c r="D11" i="22"/>
  <c r="R10" i="22"/>
  <c r="N10" i="22"/>
  <c r="K10" i="22"/>
  <c r="G10" i="22"/>
  <c r="D10" i="22"/>
  <c r="T8" i="22"/>
  <c r="R8" i="22"/>
  <c r="P8" i="22"/>
  <c r="N8" i="22"/>
  <c r="M8" i="22"/>
  <c r="K8" i="22"/>
  <c r="I8" i="22"/>
  <c r="G8" i="22"/>
  <c r="F8" i="22"/>
  <c r="D8" i="22"/>
  <c r="R7" i="22"/>
  <c r="N7" i="22"/>
  <c r="K7" i="22"/>
  <c r="G7" i="22"/>
  <c r="D7" i="22"/>
  <c r="T5" i="22"/>
  <c r="R5" i="22"/>
  <c r="P5" i="22"/>
  <c r="N5" i="22"/>
  <c r="M5" i="22"/>
  <c r="K5" i="22"/>
  <c r="I5" i="22"/>
  <c r="G5" i="22"/>
  <c r="F5" i="22"/>
  <c r="D5" i="22"/>
  <c r="AJ3" i="28"/>
  <c r="AK3" i="28"/>
</calcChain>
</file>

<file path=xl/sharedStrings.xml><?xml version="1.0" encoding="utf-8"?>
<sst xmlns="http://schemas.openxmlformats.org/spreadsheetml/2006/main" count="1429" uniqueCount="423">
  <si>
    <t>月　日</t>
    <rPh sb="0" eb="1">
      <t>ツキ</t>
    </rPh>
    <rPh sb="2" eb="3">
      <t>ヒ</t>
    </rPh>
    <phoneticPr fontId="1"/>
  </si>
  <si>
    <t>-</t>
    <phoneticPr fontId="1"/>
  </si>
  <si>
    <t>①１０：００～</t>
    <phoneticPr fontId="1"/>
  </si>
  <si>
    <t>②１１：００～</t>
    <phoneticPr fontId="1"/>
  </si>
  <si>
    <t>③１２：３０～</t>
    <phoneticPr fontId="1"/>
  </si>
  <si>
    <t>④１３：３０～</t>
    <phoneticPr fontId="1"/>
  </si>
  <si>
    <t>休憩</t>
    <rPh sb="0" eb="2">
      <t>キュウケイ</t>
    </rPh>
    <phoneticPr fontId="1"/>
  </si>
  <si>
    <t>昼食休憩</t>
    <rPh sb="0" eb="2">
      <t>チュウショク</t>
    </rPh>
    <rPh sb="2" eb="4">
      <t>キュウケイ</t>
    </rPh>
    <phoneticPr fontId="1"/>
  </si>
  <si>
    <t>⑤１５：００～</t>
    <phoneticPr fontId="1"/>
  </si>
  <si>
    <t>得点</t>
    <rPh sb="0" eb="2">
      <t>トクテン</t>
    </rPh>
    <phoneticPr fontId="1"/>
  </si>
  <si>
    <t>滝尾下郡</t>
    <rPh sb="0" eb="2">
      <t>タキオ</t>
    </rPh>
    <rPh sb="2" eb="4">
      <t>シモゴオリ</t>
    </rPh>
    <phoneticPr fontId="1"/>
  </si>
  <si>
    <t>明野西</t>
    <rPh sb="0" eb="2">
      <t>アケノ</t>
    </rPh>
    <rPh sb="2" eb="3">
      <t>ニシ</t>
    </rPh>
    <phoneticPr fontId="1"/>
  </si>
  <si>
    <t>明野東</t>
    <rPh sb="0" eb="2">
      <t>アケノ</t>
    </rPh>
    <rPh sb="2" eb="3">
      <t>ヒガシ</t>
    </rPh>
    <phoneticPr fontId="1"/>
  </si>
  <si>
    <t>東大分</t>
    <rPh sb="0" eb="1">
      <t>ヒガシ</t>
    </rPh>
    <rPh sb="1" eb="3">
      <t>オオイタ</t>
    </rPh>
    <phoneticPr fontId="1"/>
  </si>
  <si>
    <t>明治北</t>
    <rPh sb="0" eb="2">
      <t>メイジ</t>
    </rPh>
    <rPh sb="2" eb="3">
      <t>キタ</t>
    </rPh>
    <phoneticPr fontId="1"/>
  </si>
  <si>
    <t>竹田直入</t>
    <rPh sb="0" eb="2">
      <t>タケダ</t>
    </rPh>
    <rPh sb="2" eb="4">
      <t>ナオイリ</t>
    </rPh>
    <phoneticPr fontId="1"/>
  </si>
  <si>
    <t>（東大分）</t>
    <rPh sb="1" eb="2">
      <t>ヒガシ</t>
    </rPh>
    <rPh sb="2" eb="4">
      <t>オオイタ</t>
    </rPh>
    <phoneticPr fontId="1"/>
  </si>
  <si>
    <t>9/15　　　　　　　　　　（日）</t>
    <rPh sb="15" eb="16">
      <t>ヒ</t>
    </rPh>
    <phoneticPr fontId="1"/>
  </si>
  <si>
    <t>（明野東）</t>
    <rPh sb="1" eb="3">
      <t>アケノ</t>
    </rPh>
    <rPh sb="3" eb="4">
      <t>ヒガシ</t>
    </rPh>
    <phoneticPr fontId="1"/>
  </si>
  <si>
    <t>明野東小</t>
    <rPh sb="0" eb="2">
      <t>アケノ</t>
    </rPh>
    <rPh sb="2" eb="3">
      <t>ヒガシ</t>
    </rPh>
    <rPh sb="3" eb="4">
      <t>ショウ</t>
    </rPh>
    <phoneticPr fontId="1"/>
  </si>
  <si>
    <t>明治北小</t>
    <rPh sb="0" eb="2">
      <t>メイジ</t>
    </rPh>
    <rPh sb="2" eb="3">
      <t>キタ</t>
    </rPh>
    <rPh sb="3" eb="4">
      <t>ショウ</t>
    </rPh>
    <phoneticPr fontId="1"/>
  </si>
  <si>
    <t>明野西小</t>
    <rPh sb="0" eb="2">
      <t>アケノ</t>
    </rPh>
    <rPh sb="2" eb="3">
      <t>ニシ</t>
    </rPh>
    <rPh sb="3" eb="4">
      <t>ショウ</t>
    </rPh>
    <phoneticPr fontId="1"/>
  </si>
  <si>
    <t>宗方小</t>
    <rPh sb="0" eb="2">
      <t>ムナカタ</t>
    </rPh>
    <rPh sb="2" eb="3">
      <t>ショウ</t>
    </rPh>
    <phoneticPr fontId="1"/>
  </si>
  <si>
    <t>（明野西）</t>
    <rPh sb="1" eb="3">
      <t>アケノ</t>
    </rPh>
    <rPh sb="3" eb="4">
      <t>ニシ</t>
    </rPh>
    <phoneticPr fontId="1"/>
  </si>
  <si>
    <t>（宗方）</t>
    <rPh sb="1" eb="3">
      <t>ムナカタ</t>
    </rPh>
    <phoneticPr fontId="1"/>
  </si>
  <si>
    <t>10/26　　　　　　　　　　（土）</t>
    <rPh sb="16" eb="17">
      <t>ド</t>
    </rPh>
    <phoneticPr fontId="1"/>
  </si>
  <si>
    <t>10/27　　　　　　　　　　（日）</t>
    <rPh sb="16" eb="17">
      <t>ヒ</t>
    </rPh>
    <phoneticPr fontId="1"/>
  </si>
  <si>
    <t>9/16　　　　　　　　　　（月）</t>
    <rPh sb="15" eb="16">
      <t>ゲツ</t>
    </rPh>
    <phoneticPr fontId="1"/>
  </si>
  <si>
    <t>10/12　　　　　　　　　　（土）</t>
    <rPh sb="16" eb="17">
      <t>ド</t>
    </rPh>
    <phoneticPr fontId="1"/>
  </si>
  <si>
    <t>9/22　　　　　　　　　　（日）</t>
    <rPh sb="15" eb="16">
      <t>ヒ</t>
    </rPh>
    <phoneticPr fontId="1"/>
  </si>
  <si>
    <t>（明治北）</t>
    <rPh sb="1" eb="3">
      <t>メイジ</t>
    </rPh>
    <rPh sb="3" eb="4">
      <t>キタ</t>
    </rPh>
    <phoneticPr fontId="1"/>
  </si>
  <si>
    <t>（南大分Ａ）</t>
    <rPh sb="1" eb="4">
      <t>ミナミオオイタ</t>
    </rPh>
    <phoneticPr fontId="1"/>
  </si>
  <si>
    <t>下郡小</t>
    <rPh sb="0" eb="2">
      <t>シモゴオリ</t>
    </rPh>
    <rPh sb="2" eb="3">
      <t>ショウ</t>
    </rPh>
    <phoneticPr fontId="1"/>
  </si>
  <si>
    <t>（滝尾下郡）</t>
    <rPh sb="1" eb="3">
      <t>タキオ</t>
    </rPh>
    <rPh sb="3" eb="5">
      <t>シモゴオリ</t>
    </rPh>
    <phoneticPr fontId="1"/>
  </si>
  <si>
    <t>荏隈小</t>
    <rPh sb="0" eb="2">
      <t>エノクマ</t>
    </rPh>
    <rPh sb="2" eb="3">
      <t>ショウ</t>
    </rPh>
    <phoneticPr fontId="1"/>
  </si>
  <si>
    <t>（荏隈）</t>
    <rPh sb="1" eb="3">
      <t>エノクマ</t>
    </rPh>
    <phoneticPr fontId="1"/>
  </si>
  <si>
    <t>（明治）</t>
    <rPh sb="1" eb="3">
      <t>メイジ</t>
    </rPh>
    <phoneticPr fontId="1"/>
  </si>
  <si>
    <t>（竹田直入）</t>
    <rPh sb="1" eb="3">
      <t>タケダ</t>
    </rPh>
    <rPh sb="3" eb="5">
      <t>ナオイリ</t>
    </rPh>
    <phoneticPr fontId="1"/>
  </si>
  <si>
    <t>明　治</t>
    <rPh sb="0" eb="1">
      <t>メイ</t>
    </rPh>
    <rPh sb="2" eb="3">
      <t>オサム</t>
    </rPh>
    <phoneticPr fontId="1"/>
  </si>
  <si>
    <t>荏　隈</t>
    <rPh sb="0" eb="1">
      <t>ジン</t>
    </rPh>
    <rPh sb="2" eb="3">
      <t>クマ</t>
    </rPh>
    <phoneticPr fontId="1"/>
  </si>
  <si>
    <t>宗　方</t>
    <rPh sb="0" eb="1">
      <t>シュウ</t>
    </rPh>
    <rPh sb="2" eb="3">
      <t>カタ</t>
    </rPh>
    <phoneticPr fontId="1"/>
  </si>
  <si>
    <t>（相互）</t>
    <rPh sb="1" eb="3">
      <t>ソウゴ</t>
    </rPh>
    <phoneticPr fontId="1"/>
  </si>
  <si>
    <r>
      <t xml:space="preserve">会場 </t>
    </r>
    <r>
      <rPr>
        <sz val="12"/>
        <color indexed="12"/>
        <rFont val="ＭＳ Ｐゴシック"/>
        <family val="3"/>
        <charset val="128"/>
      </rPr>
      <t>（副審担当）</t>
    </r>
    <rPh sb="0" eb="2">
      <t>カイジョウ</t>
    </rPh>
    <rPh sb="4" eb="6">
      <t>フクシン</t>
    </rPh>
    <rPh sb="6" eb="8">
      <t>タントウ</t>
    </rPh>
    <phoneticPr fontId="1"/>
  </si>
  <si>
    <t>運営委員　(明　治)　( 明野東 )</t>
    <rPh sb="0" eb="2">
      <t>ウンエイ</t>
    </rPh>
    <rPh sb="2" eb="4">
      <t>イイン</t>
    </rPh>
    <rPh sb="6" eb="7">
      <t>メイ</t>
    </rPh>
    <rPh sb="8" eb="9">
      <t>オサム</t>
    </rPh>
    <rPh sb="13" eb="15">
      <t>アケノ</t>
    </rPh>
    <rPh sb="15" eb="16">
      <t>ヒガシ</t>
    </rPh>
    <phoneticPr fontId="1"/>
  </si>
  <si>
    <t>特　記</t>
    <rPh sb="0" eb="1">
      <t>トク</t>
    </rPh>
    <rPh sb="2" eb="3">
      <t>キ</t>
    </rPh>
    <phoneticPr fontId="1"/>
  </si>
  <si>
    <t>・明治北は都合悪し</t>
    <rPh sb="1" eb="3">
      <t>メイジ</t>
    </rPh>
    <rPh sb="3" eb="4">
      <t>キタ</t>
    </rPh>
    <phoneticPr fontId="1"/>
  </si>
  <si>
    <t>・東大分、南大分、竹田直入は都合悪し</t>
    <rPh sb="1" eb="2">
      <t>ヒガシ</t>
    </rPh>
    <rPh sb="2" eb="4">
      <t>オオイタ</t>
    </rPh>
    <rPh sb="5" eb="8">
      <t>ミナミオオイタ</t>
    </rPh>
    <rPh sb="9" eb="13">
      <t>タケダナオイリ</t>
    </rPh>
    <rPh sb="14" eb="16">
      <t>ツゴウ</t>
    </rPh>
    <rPh sb="16" eb="17">
      <t>ワル</t>
    </rPh>
    <phoneticPr fontId="1"/>
  </si>
  <si>
    <t>・ナショトレＵ-12</t>
    <phoneticPr fontId="1"/>
  </si>
  <si>
    <t>予備日</t>
    <rPh sb="0" eb="3">
      <t>ヨビビ</t>
    </rPh>
    <phoneticPr fontId="1"/>
  </si>
  <si>
    <t>・明治北、宗方、明野西は都合悪し（鶴居ｶｯﾌﾟ）</t>
    <rPh sb="1" eb="3">
      <t>メイジ</t>
    </rPh>
    <rPh sb="3" eb="4">
      <t>キタ</t>
    </rPh>
    <rPh sb="5" eb="7">
      <t>ムナカタ</t>
    </rPh>
    <rPh sb="8" eb="10">
      <t>アケノ</t>
    </rPh>
    <rPh sb="10" eb="11">
      <t>ニシ</t>
    </rPh>
    <rPh sb="12" eb="14">
      <t>ツゴウ</t>
    </rPh>
    <rPh sb="14" eb="15">
      <t>ワル</t>
    </rPh>
    <rPh sb="17" eb="19">
      <t>ツルイ</t>
    </rPh>
    <phoneticPr fontId="1"/>
  </si>
  <si>
    <t>9/29　　　　　　　　　　（日）</t>
    <rPh sb="15" eb="16">
      <t>ヒ</t>
    </rPh>
    <phoneticPr fontId="1"/>
  </si>
  <si>
    <t>9/21　　　　　　　　　　（土）</t>
    <rPh sb="15" eb="16">
      <t>ド</t>
    </rPh>
    <phoneticPr fontId="1"/>
  </si>
  <si>
    <t>・東大分、南大分、明治北は10/5運動会、10/6予備日</t>
    <rPh sb="1" eb="2">
      <t>ヒガシ</t>
    </rPh>
    <rPh sb="2" eb="4">
      <t>オオイタ</t>
    </rPh>
    <rPh sb="5" eb="8">
      <t>ミナミオオイタ</t>
    </rPh>
    <rPh sb="9" eb="11">
      <t>メイジ</t>
    </rPh>
    <rPh sb="11" eb="12">
      <t>キタ</t>
    </rPh>
    <rPh sb="17" eb="20">
      <t>ウンドウカイ</t>
    </rPh>
    <rPh sb="25" eb="28">
      <t>ヨビビ</t>
    </rPh>
    <phoneticPr fontId="1"/>
  </si>
  <si>
    <t>・ＯＦＡ予備日</t>
    <phoneticPr fontId="1"/>
  </si>
  <si>
    <t>10/5（土）　　　　　　10/6（日）</t>
    <rPh sb="5" eb="6">
      <t>ド</t>
    </rPh>
    <rPh sb="18" eb="19">
      <t>ヒ</t>
    </rPh>
    <phoneticPr fontId="1"/>
  </si>
  <si>
    <t>・県ミニサッカー大会あり（明野西他参加予定）</t>
    <rPh sb="1" eb="2">
      <t>ケン</t>
    </rPh>
    <rPh sb="8" eb="10">
      <t>タイカイ</t>
    </rPh>
    <rPh sb="13" eb="15">
      <t>アケノ</t>
    </rPh>
    <rPh sb="15" eb="16">
      <t>ニシ</t>
    </rPh>
    <rPh sb="16" eb="17">
      <t>ホカ</t>
    </rPh>
    <rPh sb="17" eb="19">
      <t>サンカ</t>
    </rPh>
    <rPh sb="19" eb="21">
      <t>ヨテイ</t>
    </rPh>
    <phoneticPr fontId="1"/>
  </si>
  <si>
    <t>11/30　　　　　　　　　　（土）</t>
    <rPh sb="16" eb="17">
      <t>ド</t>
    </rPh>
    <phoneticPr fontId="1"/>
  </si>
  <si>
    <t>・明治北は都合悪し（ﾊﾞｰﾓﾝﾄﾞｶｯﾌﾟ）
・明治は都合悪し</t>
    <rPh sb="1" eb="3">
      <t>メイジ</t>
    </rPh>
    <rPh sb="3" eb="4">
      <t>キタ</t>
    </rPh>
    <rPh sb="5" eb="7">
      <t>ツゴウ</t>
    </rPh>
    <rPh sb="7" eb="8">
      <t>ワル</t>
    </rPh>
    <rPh sb="24" eb="26">
      <t>ツゴウ</t>
    </rPh>
    <rPh sb="26" eb="28">
      <t>ワルシ</t>
    </rPh>
    <phoneticPr fontId="1"/>
  </si>
  <si>
    <t>・明野交流大会9/28の予備日
・南大分は10/13-14臼杵石仏カップ</t>
    <rPh sb="1" eb="3">
      <t>アケノ</t>
    </rPh>
    <rPh sb="3" eb="5">
      <t>コウリュウ</t>
    </rPh>
    <rPh sb="5" eb="7">
      <t>タイカイ</t>
    </rPh>
    <rPh sb="12" eb="15">
      <t>ヨビビ</t>
    </rPh>
    <rPh sb="17" eb="20">
      <t>ミナミオオイタ</t>
    </rPh>
    <rPh sb="29" eb="31">
      <t>ウスキ</t>
    </rPh>
    <rPh sb="31" eb="33">
      <t>セキブツ</t>
    </rPh>
    <phoneticPr fontId="1"/>
  </si>
  <si>
    <t>12/1　　　　　　　　　　（日）</t>
    <rPh sb="15" eb="16">
      <t>ヒ</t>
    </rPh>
    <phoneticPr fontId="1"/>
  </si>
  <si>
    <t>10/13（日）</t>
    <rPh sb="6" eb="7">
      <t>ヒ</t>
    </rPh>
    <phoneticPr fontId="1"/>
  </si>
  <si>
    <t>9/23（月）</t>
    <rPh sb="5" eb="6">
      <t>ゲツ</t>
    </rPh>
    <phoneticPr fontId="1"/>
  </si>
  <si>
    <t>・ＯＦＡ
・明治、宗方、荏隈は9/28運動会、9/29予備日</t>
    <rPh sb="6" eb="8">
      <t>メイジ</t>
    </rPh>
    <rPh sb="9" eb="11">
      <t>ムナカタ</t>
    </rPh>
    <rPh sb="12" eb="14">
      <t>エノクマ</t>
    </rPh>
    <rPh sb="19" eb="22">
      <t>ウンドウカイ</t>
    </rPh>
    <rPh sb="27" eb="30">
      <t>ヨビビ</t>
    </rPh>
    <phoneticPr fontId="1"/>
  </si>
  <si>
    <t>南大分SS</t>
    <rPh sb="0" eb="3">
      <t>ミナミオオイタ</t>
    </rPh>
    <phoneticPr fontId="1"/>
  </si>
  <si>
    <t>2013年度第４３回大分市少年サッカー秋季決勝リーグ日程（３部パート）</t>
  </si>
  <si>
    <t>運営</t>
  </si>
  <si>
    <t>（吉野）（鶴崎）</t>
  </si>
  <si>
    <t>月　日</t>
  </si>
  <si>
    <t>会　場</t>
  </si>
  <si>
    <t>①10：00～</t>
  </si>
  <si>
    <t>②11：00～</t>
  </si>
  <si>
    <t>昼食休憩</t>
  </si>
  <si>
    <r>
      <t>③1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</si>
  <si>
    <r>
      <t>④13：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</si>
  <si>
    <t>休憩</t>
  </si>
  <si>
    <r>
      <t>⑤1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：00～</t>
    </r>
  </si>
  <si>
    <t>9/15　　　　　　　　　　　(日)</t>
  </si>
  <si>
    <t>ｸﾞﾘｰﾝｶﾙﾁｬｰ</t>
  </si>
  <si>
    <t>住吉　－　金池長浜</t>
  </si>
  <si>
    <t>大在　－　日岡</t>
  </si>
  <si>
    <t>西の台　－　住吉　</t>
  </si>
  <si>
    <t>金池長浜　－　大在</t>
  </si>
  <si>
    <t>日岡　－　西の台</t>
  </si>
  <si>
    <t>　　　(日岡)</t>
  </si>
  <si>
    <t>大在</t>
  </si>
  <si>
    <t>住吉</t>
  </si>
  <si>
    <t>日岡</t>
  </si>
  <si>
    <t>西の台</t>
  </si>
  <si>
    <t>金池長浜</t>
  </si>
  <si>
    <t>三佐小　</t>
  </si>
  <si>
    <t>三佐　－　大野</t>
  </si>
  <si>
    <t>吉野　－　横瀬</t>
  </si>
  <si>
    <t>鶴崎　－　三佐</t>
  </si>
  <si>
    <t>大野　－　吉野</t>
  </si>
  <si>
    <t>横瀬　－　鶴崎</t>
  </si>
  <si>
    <t>（三佐）</t>
  </si>
  <si>
    <t>鶴崎</t>
  </si>
  <si>
    <t>三佐</t>
  </si>
  <si>
    <t>吉野</t>
  </si>
  <si>
    <t>横瀬</t>
  </si>
  <si>
    <t>大野</t>
  </si>
  <si>
    <t>9/16　　　　　　　　　　　(月)</t>
  </si>
  <si>
    <t>月形G</t>
  </si>
  <si>
    <t>住吉　－　三佐</t>
  </si>
  <si>
    <t>鶴崎　－　大在</t>
  </si>
  <si>
    <t>三佐　－　吉野</t>
  </si>
  <si>
    <t>住吉　－　鶴崎</t>
  </si>
  <si>
    <t>大在　－　吉野</t>
  </si>
  <si>
    <t>(吉野)</t>
  </si>
  <si>
    <t>金池小</t>
  </si>
  <si>
    <t>西の台　－　大野</t>
  </si>
  <si>
    <t>日岡　－　金池長浜</t>
  </si>
  <si>
    <t>大野　－　横瀬</t>
  </si>
  <si>
    <t>西の台　－　金池長浜</t>
  </si>
  <si>
    <t>（大野）</t>
  </si>
  <si>
    <t>10/12　　　　　　　　　　　(土)</t>
  </si>
  <si>
    <t>西の台小</t>
  </si>
  <si>
    <t>西の台　－　横瀬</t>
  </si>
  <si>
    <t>鶴崎　－　吉野</t>
  </si>
  <si>
    <t>大在　－　横瀬</t>
  </si>
  <si>
    <t>(西の台)</t>
  </si>
  <si>
    <t>住吉小</t>
  </si>
  <si>
    <t>日岡　－　大野</t>
  </si>
  <si>
    <t>金池長浜　－　三佐</t>
  </si>
  <si>
    <t>日岡　－　住吉</t>
  </si>
  <si>
    <t>（住吉）</t>
  </si>
  <si>
    <t>10/26　　　　　　　　　　　(土）</t>
  </si>
  <si>
    <t>吉野　－　金池長浜</t>
  </si>
  <si>
    <t>大在　－　大野</t>
  </si>
  <si>
    <t>吉野　－　住吉</t>
  </si>
  <si>
    <t>金池長浜　－　大野</t>
  </si>
  <si>
    <t>住吉　－　大在</t>
  </si>
  <si>
    <t>（金池長浜）</t>
  </si>
  <si>
    <t>横瀬小</t>
  </si>
  <si>
    <t>横瀬　－　三佐</t>
  </si>
  <si>
    <t>鶴崎　－　西の台</t>
  </si>
  <si>
    <t>日岡　－　横瀬</t>
  </si>
  <si>
    <t>三佐　－　西の台</t>
  </si>
  <si>
    <t>日岡　－　鶴崎</t>
  </si>
  <si>
    <t>（横瀬）</t>
  </si>
  <si>
    <t>11/23　　　　　　　　　　　(土）</t>
  </si>
  <si>
    <t>国宗Ｇ</t>
  </si>
  <si>
    <t>住吉　－　横瀬</t>
  </si>
  <si>
    <t>金池長浜　－　鶴崎</t>
  </si>
  <si>
    <t>大野　－　住吉</t>
  </si>
  <si>
    <t>横瀬　－　金池長浜</t>
  </si>
  <si>
    <t>鶴崎　－　大野</t>
  </si>
  <si>
    <t>(鶴崎)</t>
  </si>
  <si>
    <t>大在小</t>
  </si>
  <si>
    <t>大在　－　西の台</t>
  </si>
  <si>
    <t>日岡　－　吉野</t>
  </si>
  <si>
    <t>三佐　－　大在</t>
  </si>
  <si>
    <t>西の台　－　吉野</t>
  </si>
  <si>
    <t>日岡　－　三佐</t>
  </si>
  <si>
    <t>（大在）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</si>
  <si>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</si>
  <si>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</si>
  <si>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</si>
  <si>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</si>
  <si>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</si>
  <si>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</si>
  <si>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</si>
  <si>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</si>
  <si>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</si>
  <si>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</si>
  <si>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試合時間　：</t>
  </si>
  <si>
    <t>前半２０分 （ハーフタイム10分） 後半２０分</t>
  </si>
  <si>
    <t>試合時間：　前半２０分（ハーフタイム１０分）後半２０分</t>
    <rPh sb="0" eb="2">
      <t>シアイ</t>
    </rPh>
    <rPh sb="2" eb="4">
      <t>ジカン</t>
    </rPh>
    <rPh sb="6" eb="8">
      <t>ゼンハン</t>
    </rPh>
    <rPh sb="10" eb="11">
      <t>フン</t>
    </rPh>
    <rPh sb="20" eb="21">
      <t>フン</t>
    </rPh>
    <rPh sb="22" eb="24">
      <t>コウハン</t>
    </rPh>
    <phoneticPr fontId="1"/>
  </si>
  <si>
    <t>滝尾下郡B</t>
    <rPh sb="0" eb="2">
      <t>タキオ</t>
    </rPh>
    <rPh sb="2" eb="4">
      <t>シモゴオリ</t>
    </rPh>
    <phoneticPr fontId="1"/>
  </si>
  <si>
    <t>鴛野</t>
    <rPh sb="0" eb="1">
      <t>オシドリ</t>
    </rPh>
    <rPh sb="1" eb="2">
      <t>ノ</t>
    </rPh>
    <phoneticPr fontId="1"/>
  </si>
  <si>
    <t>敷戸</t>
    <rPh sb="0" eb="2">
      <t>シキド</t>
    </rPh>
    <phoneticPr fontId="1"/>
  </si>
  <si>
    <t>八幡</t>
    <rPh sb="0" eb="2">
      <t>ヤハタ</t>
    </rPh>
    <phoneticPr fontId="1"/>
  </si>
  <si>
    <t>挾間</t>
    <rPh sb="0" eb="2">
      <t>ハサマ</t>
    </rPh>
    <phoneticPr fontId="1"/>
  </si>
  <si>
    <t>判田</t>
    <rPh sb="0" eb="1">
      <t>ハン</t>
    </rPh>
    <rPh sb="1" eb="2">
      <t>タ</t>
    </rPh>
    <phoneticPr fontId="1"/>
  </si>
  <si>
    <t>明野北</t>
    <rPh sb="0" eb="2">
      <t>アケノ</t>
    </rPh>
    <rPh sb="2" eb="3">
      <t>キタ</t>
    </rPh>
    <phoneticPr fontId="1"/>
  </si>
  <si>
    <t>由布川</t>
    <rPh sb="0" eb="2">
      <t>ユフ</t>
    </rPh>
    <rPh sb="2" eb="3">
      <t>ガワ</t>
    </rPh>
    <phoneticPr fontId="1"/>
  </si>
  <si>
    <t>庄内</t>
    <rPh sb="0" eb="2">
      <t>ショウナイ</t>
    </rPh>
    <phoneticPr fontId="1"/>
  </si>
  <si>
    <t>大道</t>
    <rPh sb="0" eb="2">
      <t>オオミチ</t>
    </rPh>
    <phoneticPr fontId="1"/>
  </si>
  <si>
    <t>土</t>
    <rPh sb="0" eb="1">
      <t>ツチ</t>
    </rPh>
    <phoneticPr fontId="1"/>
  </si>
  <si>
    <t>-</t>
    <phoneticPr fontId="1"/>
  </si>
  <si>
    <t>西部A（八幡）</t>
    <rPh sb="0" eb="2">
      <t>セイブ</t>
    </rPh>
    <rPh sb="4" eb="6">
      <t>ヤハタ</t>
    </rPh>
    <phoneticPr fontId="1"/>
  </si>
  <si>
    <t>西部A（敷戸）</t>
    <rPh sb="0" eb="2">
      <t>セイブ</t>
    </rPh>
    <rPh sb="4" eb="6">
      <t>シキド</t>
    </rPh>
    <phoneticPr fontId="1"/>
  </si>
  <si>
    <t>日</t>
    <rPh sb="0" eb="1">
      <t>ニチ</t>
    </rPh>
    <phoneticPr fontId="1"/>
  </si>
  <si>
    <t>-</t>
    <phoneticPr fontId="1"/>
  </si>
  <si>
    <t>判田小（判田）</t>
    <rPh sb="0" eb="1">
      <t>ハン</t>
    </rPh>
    <rPh sb="1" eb="2">
      <t>タ</t>
    </rPh>
    <rPh sb="2" eb="3">
      <t>ショウ</t>
    </rPh>
    <rPh sb="4" eb="5">
      <t>ハン</t>
    </rPh>
    <rPh sb="5" eb="6">
      <t>タ</t>
    </rPh>
    <phoneticPr fontId="1"/>
  </si>
  <si>
    <t>庄内多目的G（大道）</t>
    <rPh sb="0" eb="5">
      <t>ショウナイタモクテキ</t>
    </rPh>
    <rPh sb="7" eb="9">
      <t>オオミチ</t>
    </rPh>
    <phoneticPr fontId="1"/>
  </si>
  <si>
    <t>土</t>
    <rPh sb="0" eb="1">
      <t>ド</t>
    </rPh>
    <phoneticPr fontId="1"/>
  </si>
  <si>
    <t>-</t>
    <phoneticPr fontId="1"/>
  </si>
  <si>
    <t>下郡小（滝尾下郡B）</t>
    <rPh sb="0" eb="2">
      <t>シモゴオリ</t>
    </rPh>
    <rPh sb="2" eb="3">
      <t>ショウ</t>
    </rPh>
    <rPh sb="4" eb="6">
      <t>タキオ</t>
    </rPh>
    <rPh sb="6" eb="8">
      <t>シモゴオリ</t>
    </rPh>
    <phoneticPr fontId="1"/>
  </si>
  <si>
    <t>由布川小（由布川）</t>
    <rPh sb="0" eb="2">
      <t>ユフ</t>
    </rPh>
    <rPh sb="2" eb="3">
      <t>ガワ</t>
    </rPh>
    <rPh sb="3" eb="4">
      <t>ショウ</t>
    </rPh>
    <rPh sb="5" eb="7">
      <t>ユフ</t>
    </rPh>
    <rPh sb="7" eb="8">
      <t>ガワ</t>
    </rPh>
    <phoneticPr fontId="1"/>
  </si>
  <si>
    <t>庄内多目的G（明野北）</t>
    <rPh sb="0" eb="5">
      <t>ショウナイタモクテキ</t>
    </rPh>
    <rPh sb="7" eb="9">
      <t>アケノ</t>
    </rPh>
    <rPh sb="9" eb="10">
      <t>キタ</t>
    </rPh>
    <phoneticPr fontId="1"/>
  </si>
  <si>
    <t>庄内多目的G（鴛野）</t>
    <rPh sb="0" eb="2">
      <t>ショウナイ</t>
    </rPh>
    <rPh sb="2" eb="5">
      <t>タモクテキ</t>
    </rPh>
    <rPh sb="7" eb="8">
      <t>オシドリ</t>
    </rPh>
    <rPh sb="8" eb="9">
      <t>ノ</t>
    </rPh>
    <phoneticPr fontId="1"/>
  </si>
  <si>
    <t>庄内多目的G（挾間）</t>
    <rPh sb="0" eb="2">
      <t>ショウナイ</t>
    </rPh>
    <rPh sb="2" eb="5">
      <t>タモクテキ</t>
    </rPh>
    <rPh sb="7" eb="9">
      <t>ハサマ</t>
    </rPh>
    <phoneticPr fontId="1"/>
  </si>
  <si>
    <t>庄内多目的G（庄内）</t>
    <rPh sb="0" eb="2">
      <t>ショウナイ</t>
    </rPh>
    <rPh sb="2" eb="5">
      <t>タモクテキ</t>
    </rPh>
    <rPh sb="7" eb="9">
      <t>ショウナイ</t>
    </rPh>
    <phoneticPr fontId="1"/>
  </si>
  <si>
    <t>⑤１５：００～</t>
    <phoneticPr fontId="1"/>
  </si>
  <si>
    <t>④１３：３０～</t>
    <phoneticPr fontId="1"/>
  </si>
  <si>
    <t>③１２：３０～</t>
    <phoneticPr fontId="1"/>
  </si>
  <si>
    <t>②１１：００～</t>
    <phoneticPr fontId="1"/>
  </si>
  <si>
    <t>①１０：００～</t>
    <phoneticPr fontId="1"/>
  </si>
  <si>
    <t>会場</t>
    <rPh sb="0" eb="2">
      <t>カイジョウ</t>
    </rPh>
    <phoneticPr fontId="1"/>
  </si>
  <si>
    <r>
      <t>運営　</t>
    </r>
    <r>
      <rPr>
        <b/>
        <sz val="14"/>
        <rFont val="ＭＳ Ｐゴシック"/>
        <family val="3"/>
        <charset val="128"/>
      </rPr>
      <t>(</t>
    </r>
    <r>
      <rPr>
        <sz val="14"/>
        <rFont val="ＭＳ Ｐゴシック"/>
        <family val="3"/>
        <charset val="128"/>
      </rPr>
      <t>　　敷戸　　　　　</t>
    </r>
    <r>
      <rPr>
        <b/>
        <sz val="14"/>
        <rFont val="ＭＳ Ｐゴシック"/>
        <family val="3"/>
        <charset val="128"/>
      </rPr>
      <t>)( 庄内             )</t>
    </r>
    <rPh sb="0" eb="2">
      <t>ウンエイ</t>
    </rPh>
    <rPh sb="6" eb="8">
      <t>シキド</t>
    </rPh>
    <rPh sb="16" eb="18">
      <t>ショウナイ</t>
    </rPh>
    <phoneticPr fontId="1"/>
  </si>
  <si>
    <t>2013年度第43回大分市少年サッカー秋季決勝リーグ日程（４部パート）</t>
    <rPh sb="6" eb="7">
      <t>ダイ</t>
    </rPh>
    <rPh sb="9" eb="10">
      <t>カイ</t>
    </rPh>
    <rPh sb="19" eb="20">
      <t>アキ</t>
    </rPh>
    <rPh sb="20" eb="21">
      <t>キ</t>
    </rPh>
    <rPh sb="21" eb="23">
      <t>ケッショウ</t>
    </rPh>
    <rPh sb="30" eb="31">
      <t>ブ</t>
    </rPh>
    <phoneticPr fontId="5"/>
  </si>
  <si>
    <t>運営　（春日）　（桃園）</t>
    <rPh sb="0" eb="2">
      <t>ウンエイ</t>
    </rPh>
    <rPh sb="4" eb="6">
      <t>カスガ</t>
    </rPh>
    <rPh sb="9" eb="11">
      <t>モモゾノ</t>
    </rPh>
    <phoneticPr fontId="1"/>
  </si>
  <si>
    <t>月日</t>
    <rPh sb="0" eb="2">
      <t>ガッピ</t>
    </rPh>
    <phoneticPr fontId="1"/>
  </si>
  <si>
    <t>①10：00</t>
    <phoneticPr fontId="1"/>
  </si>
  <si>
    <t>②11：00</t>
    <phoneticPr fontId="1"/>
  </si>
  <si>
    <t>③12：30</t>
    <phoneticPr fontId="1"/>
  </si>
  <si>
    <t>④13：30</t>
    <phoneticPr fontId="1"/>
  </si>
  <si>
    <t>⑤15：00</t>
    <phoneticPr fontId="1"/>
  </si>
  <si>
    <t>担当</t>
    <rPh sb="0" eb="2">
      <t>タントウ</t>
    </rPh>
    <phoneticPr fontId="1"/>
  </si>
  <si>
    <t>9/15
（日）</t>
    <rPh sb="6" eb="7">
      <t>ヒ</t>
    </rPh>
    <phoneticPr fontId="1"/>
  </si>
  <si>
    <t>※9/15のみ試合時間変更</t>
    <rPh sb="7" eb="9">
      <t>シアイ</t>
    </rPh>
    <rPh sb="9" eb="11">
      <t>ジカン</t>
    </rPh>
    <rPh sb="11" eb="13">
      <t>ヘンコウ</t>
    </rPh>
    <phoneticPr fontId="1"/>
  </si>
  <si>
    <t>②11：20</t>
    <phoneticPr fontId="1"/>
  </si>
  <si>
    <t>-</t>
    <phoneticPr fontId="1"/>
  </si>
  <si>
    <t>③12：40</t>
    <phoneticPr fontId="1"/>
  </si>
  <si>
    <t>舞鶴小学校G</t>
    <rPh sb="0" eb="2">
      <t>マイヅル</t>
    </rPh>
    <rPh sb="2" eb="5">
      <t>ショウガッコウ</t>
    </rPh>
    <phoneticPr fontId="1"/>
  </si>
  <si>
    <t>森　岡</t>
  </si>
  <si>
    <t>―</t>
    <phoneticPr fontId="1"/>
  </si>
  <si>
    <t>春　日</t>
  </si>
  <si>
    <t>城　東</t>
  </si>
  <si>
    <t>城　南</t>
  </si>
  <si>
    <t>A</t>
    <phoneticPr fontId="1"/>
  </si>
  <si>
    <t>森　岡</t>
    <rPh sb="0" eb="1">
      <t>モリ</t>
    </rPh>
    <rPh sb="2" eb="3">
      <t>オカ</t>
    </rPh>
    <phoneticPr fontId="1"/>
  </si>
  <si>
    <t>（　城　東　）</t>
    <rPh sb="2" eb="3">
      <t>シロ</t>
    </rPh>
    <rPh sb="4" eb="5">
      <t>ヒガシ</t>
    </rPh>
    <phoneticPr fontId="1"/>
  </si>
  <si>
    <t>城　南</t>
    <rPh sb="0" eb="1">
      <t>シロ</t>
    </rPh>
    <rPh sb="2" eb="3">
      <t>ミナミ</t>
    </rPh>
    <phoneticPr fontId="1"/>
  </si>
  <si>
    <t>春　日</t>
    <rPh sb="0" eb="1">
      <t>ハル</t>
    </rPh>
    <rPh sb="2" eb="3">
      <t>ヒ</t>
    </rPh>
    <phoneticPr fontId="1"/>
  </si>
  <si>
    <t>B</t>
    <phoneticPr fontId="1"/>
  </si>
  <si>
    <t>大在小学校G</t>
    <rPh sb="0" eb="2">
      <t>オオザイ</t>
    </rPh>
    <rPh sb="2" eb="5">
      <t>ショウガッコウ</t>
    </rPh>
    <phoneticPr fontId="1"/>
  </si>
  <si>
    <t>南大分</t>
  </si>
  <si>
    <t>大在U11</t>
  </si>
  <si>
    <t>賀　来</t>
  </si>
  <si>
    <t>桃　園</t>
  </si>
  <si>
    <t>金池長浜U11</t>
  </si>
  <si>
    <t>C</t>
    <phoneticPr fontId="1"/>
  </si>
  <si>
    <t>北郡坂ノ市</t>
    <rPh sb="0" eb="2">
      <t>ホクグン</t>
    </rPh>
    <rPh sb="2" eb="3">
      <t>サカ</t>
    </rPh>
    <rPh sb="4" eb="5">
      <t>イチ</t>
    </rPh>
    <phoneticPr fontId="1"/>
  </si>
  <si>
    <t>（　桃　園　）</t>
    <rPh sb="2" eb="3">
      <t>モモ</t>
    </rPh>
    <rPh sb="4" eb="5">
      <t>エン</t>
    </rPh>
    <phoneticPr fontId="1"/>
  </si>
  <si>
    <t>D</t>
    <phoneticPr fontId="1"/>
  </si>
  <si>
    <t>10/12
（土）</t>
    <rPh sb="7" eb="8">
      <t>ド</t>
    </rPh>
    <phoneticPr fontId="1"/>
  </si>
  <si>
    <t>賀来小学校Ｇ</t>
    <rPh sb="0" eb="2">
      <t>カク</t>
    </rPh>
    <rPh sb="2" eb="5">
      <t>ショウガッコウ</t>
    </rPh>
    <phoneticPr fontId="1"/>
  </si>
  <si>
    <t>北郡坂ノ市</t>
  </si>
  <si>
    <t>E</t>
    <phoneticPr fontId="1"/>
  </si>
  <si>
    <t>城　東</t>
    <rPh sb="0" eb="1">
      <t>シロ</t>
    </rPh>
    <rPh sb="2" eb="3">
      <t>ヒガシ</t>
    </rPh>
    <phoneticPr fontId="1"/>
  </si>
  <si>
    <t>（　春　日　）</t>
    <rPh sb="2" eb="3">
      <t>ハル</t>
    </rPh>
    <rPh sb="4" eb="5">
      <t>ヒ</t>
    </rPh>
    <phoneticPr fontId="1"/>
  </si>
  <si>
    <t>F</t>
    <phoneticPr fontId="1"/>
  </si>
  <si>
    <t>南大分</t>
    <rPh sb="0" eb="3">
      <t>ミナミオオイタ</t>
    </rPh>
    <phoneticPr fontId="1"/>
  </si>
  <si>
    <t>長浜小学校G</t>
    <rPh sb="0" eb="2">
      <t>ナガハマ</t>
    </rPh>
    <rPh sb="2" eb="5">
      <t>ショウガッコウ</t>
    </rPh>
    <phoneticPr fontId="1"/>
  </si>
  <si>
    <t>G</t>
    <phoneticPr fontId="1"/>
  </si>
  <si>
    <t>大在U11</t>
    <rPh sb="0" eb="2">
      <t>オオザイ</t>
    </rPh>
    <phoneticPr fontId="1"/>
  </si>
  <si>
    <t>（　城　南　）</t>
    <rPh sb="2" eb="3">
      <t>シロ</t>
    </rPh>
    <rPh sb="4" eb="5">
      <t>ミナミ</t>
    </rPh>
    <phoneticPr fontId="1"/>
  </si>
  <si>
    <t>H</t>
    <phoneticPr fontId="1"/>
  </si>
  <si>
    <t>賀　来</t>
    <rPh sb="0" eb="1">
      <t>ガ</t>
    </rPh>
    <rPh sb="2" eb="3">
      <t>ライ</t>
    </rPh>
    <phoneticPr fontId="1"/>
  </si>
  <si>
    <t>10/26
（土）</t>
    <rPh sb="7" eb="8">
      <t>ド</t>
    </rPh>
    <phoneticPr fontId="1"/>
  </si>
  <si>
    <t>森岡小学校G</t>
    <rPh sb="0" eb="2">
      <t>モリオカ</t>
    </rPh>
    <rPh sb="2" eb="5">
      <t>ショウガッコウ</t>
    </rPh>
    <phoneticPr fontId="1"/>
  </si>
  <si>
    <t>I</t>
    <phoneticPr fontId="1"/>
  </si>
  <si>
    <t>桃　園</t>
    <rPh sb="0" eb="1">
      <t>モモ</t>
    </rPh>
    <rPh sb="2" eb="3">
      <t>エン</t>
    </rPh>
    <phoneticPr fontId="1"/>
  </si>
  <si>
    <t>（　森　岡　）</t>
    <rPh sb="2" eb="3">
      <t>モリ</t>
    </rPh>
    <rPh sb="4" eb="5">
      <t>オカ</t>
    </rPh>
    <phoneticPr fontId="1"/>
  </si>
  <si>
    <t>J</t>
    <phoneticPr fontId="1"/>
  </si>
  <si>
    <t>金池長浜U11</t>
    <phoneticPr fontId="1"/>
  </si>
  <si>
    <t>（　北郡坂ノ市　）</t>
    <rPh sb="2" eb="4">
      <t>ホクグン</t>
    </rPh>
    <rPh sb="4" eb="5">
      <t>サカ</t>
    </rPh>
    <rPh sb="6" eb="7">
      <t>イチ</t>
    </rPh>
    <phoneticPr fontId="1"/>
  </si>
  <si>
    <t>10/27
（日）</t>
    <rPh sb="7" eb="8">
      <t>ヒ</t>
    </rPh>
    <phoneticPr fontId="1"/>
  </si>
  <si>
    <t>国分Ｇ</t>
    <rPh sb="0" eb="2">
      <t>コクブン</t>
    </rPh>
    <phoneticPr fontId="1"/>
  </si>
  <si>
    <t>（　賀　来　）</t>
    <rPh sb="2" eb="3">
      <t>ガ</t>
    </rPh>
    <rPh sb="4" eb="5">
      <t>ライ</t>
    </rPh>
    <phoneticPr fontId="1"/>
  </si>
  <si>
    <t>（　大　在　）</t>
    <rPh sb="2" eb="3">
      <t>ダイ</t>
    </rPh>
    <rPh sb="4" eb="5">
      <t>ザイ</t>
    </rPh>
    <phoneticPr fontId="1"/>
  </si>
  <si>
    <t>12/1
（日）</t>
    <rPh sb="6" eb="7">
      <t>ヒ</t>
    </rPh>
    <phoneticPr fontId="1"/>
  </si>
  <si>
    <t>※12/1のみ試合時間変更</t>
    <rPh sb="7" eb="9">
      <t>シアイ</t>
    </rPh>
    <rPh sb="9" eb="11">
      <t>ジカン</t>
    </rPh>
    <rPh sb="11" eb="13">
      <t>ヘンコウ</t>
    </rPh>
    <phoneticPr fontId="1"/>
  </si>
  <si>
    <t>①9：30</t>
    <phoneticPr fontId="1"/>
  </si>
  <si>
    <t>②10：30</t>
    <phoneticPr fontId="1"/>
  </si>
  <si>
    <t>③11：30</t>
    <phoneticPr fontId="1"/>
  </si>
  <si>
    <t>④12：30</t>
    <phoneticPr fontId="1"/>
  </si>
  <si>
    <t>⑤13：30</t>
    <phoneticPr fontId="1"/>
  </si>
  <si>
    <t>⑥14：30</t>
    <phoneticPr fontId="1"/>
  </si>
  <si>
    <t>（　金池長浜U11　）</t>
    <phoneticPr fontId="1"/>
  </si>
  <si>
    <t>―</t>
    <phoneticPr fontId="1"/>
  </si>
  <si>
    <t>運営委員：</t>
    <rPh sb="0" eb="2">
      <t>ウンエイ</t>
    </rPh>
    <rPh sb="2" eb="4">
      <t>イイン</t>
    </rPh>
    <phoneticPr fontId="1"/>
  </si>
  <si>
    <t>東稙田、寒田</t>
    <rPh sb="0" eb="1">
      <t>ヒガシ</t>
    </rPh>
    <rPh sb="1" eb="2">
      <t>ショク</t>
    </rPh>
    <rPh sb="2" eb="3">
      <t>タ</t>
    </rPh>
    <rPh sb="4" eb="6">
      <t>サムタ</t>
    </rPh>
    <phoneticPr fontId="1"/>
  </si>
  <si>
    <r>
      <t>会場</t>
    </r>
    <r>
      <rPr>
        <sz val="11"/>
        <color indexed="12"/>
        <rFont val="ＭＳ Ｐゴシック"/>
        <family val="3"/>
        <charset val="128"/>
      </rPr>
      <t>（副審担当）</t>
    </r>
    <rPh sb="0" eb="2">
      <t>カイジョウ</t>
    </rPh>
    <rPh sb="3" eb="5">
      <t>フクシン</t>
    </rPh>
    <rPh sb="5" eb="7">
      <t>タントウ</t>
    </rPh>
    <phoneticPr fontId="1"/>
  </si>
  <si>
    <t>②１０：５０～</t>
    <phoneticPr fontId="1"/>
  </si>
  <si>
    <t>③１１：４０～</t>
    <phoneticPr fontId="1"/>
  </si>
  <si>
    <t>④１２：３０～</t>
    <phoneticPr fontId="1"/>
  </si>
  <si>
    <t>⑤１３：２０～</t>
    <phoneticPr fontId="1"/>
  </si>
  <si>
    <t>大野総合運動</t>
    <rPh sb="0" eb="2">
      <t>オオノ</t>
    </rPh>
    <rPh sb="2" eb="4">
      <t>ソウゴウ</t>
    </rPh>
    <rPh sb="4" eb="6">
      <t>ウンドウ</t>
    </rPh>
    <phoneticPr fontId="1"/>
  </si>
  <si>
    <t>中島荷揚</t>
    <rPh sb="0" eb="2">
      <t>ナカシマ</t>
    </rPh>
    <rPh sb="2" eb="4">
      <t>ニア</t>
    </rPh>
    <phoneticPr fontId="1"/>
  </si>
  <si>
    <t>－</t>
    <phoneticPr fontId="1"/>
  </si>
  <si>
    <t>東陽</t>
    <rPh sb="0" eb="2">
      <t>トウヨウ</t>
    </rPh>
    <phoneticPr fontId="1"/>
  </si>
  <si>
    <t>県央大野</t>
    <rPh sb="0" eb="2">
      <t>ケンオウ</t>
    </rPh>
    <rPh sb="2" eb="4">
      <t>オオノ</t>
    </rPh>
    <phoneticPr fontId="1"/>
  </si>
  <si>
    <t>別保</t>
    <rPh sb="0" eb="2">
      <t>ベッポ</t>
    </rPh>
    <phoneticPr fontId="1"/>
  </si>
  <si>
    <t>東稙田</t>
    <rPh sb="0" eb="1">
      <t>ヒガシ</t>
    </rPh>
    <rPh sb="1" eb="2">
      <t>ショク</t>
    </rPh>
    <rPh sb="2" eb="3">
      <t>タ</t>
    </rPh>
    <phoneticPr fontId="1"/>
  </si>
  <si>
    <t>－</t>
    <phoneticPr fontId="1"/>
  </si>
  <si>
    <t>（県央大野）</t>
    <rPh sb="1" eb="3">
      <t>ケンオウ</t>
    </rPh>
    <rPh sb="3" eb="5">
      <t>オオノ</t>
    </rPh>
    <phoneticPr fontId="1"/>
  </si>
  <si>
    <r>
      <t>9/15</t>
    </r>
    <r>
      <rPr>
        <sz val="11"/>
        <rFont val="ＭＳ Ｐゴシック"/>
        <family val="3"/>
        <charset val="128"/>
      </rPr>
      <t>　　　　　　　　（日）</t>
    </r>
    <rPh sb="13" eb="14">
      <t>ヒ</t>
    </rPh>
    <phoneticPr fontId="1"/>
  </si>
  <si>
    <t>寒田小</t>
    <rPh sb="0" eb="2">
      <t>サムタ</t>
    </rPh>
    <rPh sb="2" eb="3">
      <t>ショウ</t>
    </rPh>
    <phoneticPr fontId="1"/>
  </si>
  <si>
    <t>稙田</t>
    <rPh sb="0" eb="1">
      <t>ショク</t>
    </rPh>
    <rPh sb="1" eb="2">
      <t>タ</t>
    </rPh>
    <phoneticPr fontId="1"/>
  </si>
  <si>
    <t>豊府</t>
    <rPh sb="0" eb="2">
      <t>ホウフ</t>
    </rPh>
    <phoneticPr fontId="1"/>
  </si>
  <si>
    <t>寒田</t>
    <rPh sb="0" eb="2">
      <t>サムタ</t>
    </rPh>
    <phoneticPr fontId="1"/>
  </si>
  <si>
    <t>－</t>
    <phoneticPr fontId="1"/>
  </si>
  <si>
    <t>田尻</t>
    <rPh sb="0" eb="2">
      <t>タジリ</t>
    </rPh>
    <phoneticPr fontId="1"/>
  </si>
  <si>
    <t>戸次</t>
    <rPh sb="0" eb="1">
      <t>ト</t>
    </rPh>
    <rPh sb="1" eb="2">
      <t>ツギ</t>
    </rPh>
    <phoneticPr fontId="1"/>
  </si>
  <si>
    <t>－</t>
    <phoneticPr fontId="1"/>
  </si>
  <si>
    <t>－</t>
    <phoneticPr fontId="1"/>
  </si>
  <si>
    <t>（寒田）</t>
    <rPh sb="1" eb="3">
      <t>サムタ</t>
    </rPh>
    <rPh sb="3" eb="4">
      <t>ユカワ</t>
    </rPh>
    <phoneticPr fontId="1"/>
  </si>
  <si>
    <r>
      <t>10/5
（土）　　　　　　　　　　　</t>
    </r>
    <r>
      <rPr>
        <sz val="11"/>
        <color indexed="10"/>
        <rFont val="ＭＳ Ｐゴシック"/>
        <family val="3"/>
        <charset val="128"/>
      </rPr>
      <t/>
    </r>
    <rPh sb="6" eb="7">
      <t>ツチ</t>
    </rPh>
    <phoneticPr fontId="1"/>
  </si>
  <si>
    <t>金の手G</t>
    <rPh sb="0" eb="1">
      <t>カネ</t>
    </rPh>
    <rPh sb="2" eb="3">
      <t>テ</t>
    </rPh>
    <phoneticPr fontId="1"/>
  </si>
  <si>
    <t>（別保）</t>
    <rPh sb="1" eb="3">
      <t>ベッポ</t>
    </rPh>
    <phoneticPr fontId="1"/>
  </si>
  <si>
    <t>田尻小</t>
    <rPh sb="0" eb="2">
      <t>タジリ</t>
    </rPh>
    <rPh sb="2" eb="3">
      <t>ショウ</t>
    </rPh>
    <phoneticPr fontId="1"/>
  </si>
  <si>
    <t>中島荷揚</t>
    <rPh sb="0" eb="2">
      <t>ナカシマ</t>
    </rPh>
    <rPh sb="2" eb="4">
      <t>ニアゲ</t>
    </rPh>
    <phoneticPr fontId="1"/>
  </si>
  <si>
    <t>（中島荷揚）</t>
    <rPh sb="1" eb="3">
      <t>ナカシマ</t>
    </rPh>
    <rPh sb="3" eb="5">
      <t>ニアゲ</t>
    </rPh>
    <phoneticPr fontId="1"/>
  </si>
  <si>
    <r>
      <t xml:space="preserve">10/12
</t>
    </r>
    <r>
      <rPr>
        <sz val="11"/>
        <rFont val="ＭＳ Ｐゴシック"/>
        <family val="3"/>
        <charset val="128"/>
      </rPr>
      <t>（土）</t>
    </r>
    <rPh sb="7" eb="8">
      <t>ツチ</t>
    </rPh>
    <phoneticPr fontId="1"/>
  </si>
  <si>
    <t>川添小</t>
    <rPh sb="0" eb="2">
      <t>カワゾエ</t>
    </rPh>
    <rPh sb="2" eb="3">
      <t>ショウ</t>
    </rPh>
    <phoneticPr fontId="1"/>
  </si>
  <si>
    <t>（東陽）</t>
    <rPh sb="1" eb="3">
      <t>トウヨウ</t>
    </rPh>
    <phoneticPr fontId="1"/>
  </si>
  <si>
    <t>（田尻）</t>
    <rPh sb="1" eb="3">
      <t>タジリ</t>
    </rPh>
    <phoneticPr fontId="1"/>
  </si>
  <si>
    <r>
      <t>10/13</t>
    </r>
    <r>
      <rPr>
        <sz val="11"/>
        <rFont val="ＭＳ Ｐゴシック"/>
        <family val="3"/>
        <charset val="128"/>
      </rPr>
      <t>　　　　　　　　　　（日）　　　　　</t>
    </r>
    <rPh sb="16" eb="17">
      <t>ニチ</t>
    </rPh>
    <phoneticPr fontId="1"/>
  </si>
  <si>
    <t>稙田小</t>
    <rPh sb="0" eb="1">
      <t>ショク</t>
    </rPh>
    <rPh sb="1" eb="2">
      <t>タ</t>
    </rPh>
    <rPh sb="2" eb="3">
      <t>ショウ</t>
    </rPh>
    <phoneticPr fontId="1"/>
  </si>
  <si>
    <t>（稙田）</t>
    <rPh sb="1" eb="2">
      <t>ショク</t>
    </rPh>
    <rPh sb="2" eb="3">
      <t>タ</t>
    </rPh>
    <phoneticPr fontId="1"/>
  </si>
  <si>
    <r>
      <t>10/26</t>
    </r>
    <r>
      <rPr>
        <sz val="11"/>
        <rFont val="ＭＳ Ｐゴシック"/>
        <family val="3"/>
        <charset val="128"/>
      </rPr>
      <t>　　　　　　　（土）</t>
    </r>
    <rPh sb="13" eb="14">
      <t>ツチ</t>
    </rPh>
    <phoneticPr fontId="1"/>
  </si>
  <si>
    <t>東稙田小</t>
    <rPh sb="0" eb="1">
      <t>ヒガシ</t>
    </rPh>
    <rPh sb="1" eb="2">
      <t>ショク</t>
    </rPh>
    <rPh sb="2" eb="3">
      <t>タ</t>
    </rPh>
    <rPh sb="3" eb="4">
      <t>ショウ</t>
    </rPh>
    <phoneticPr fontId="1"/>
  </si>
  <si>
    <t>（東稙田）</t>
    <rPh sb="1" eb="2">
      <t>ヒガシ</t>
    </rPh>
    <rPh sb="2" eb="3">
      <t>ショク</t>
    </rPh>
    <rPh sb="3" eb="4">
      <t>タ</t>
    </rPh>
    <phoneticPr fontId="1"/>
  </si>
  <si>
    <t>（戸次）</t>
    <rPh sb="1" eb="2">
      <t>ト</t>
    </rPh>
    <rPh sb="2" eb="3">
      <t>ツギ</t>
    </rPh>
    <phoneticPr fontId="1"/>
  </si>
  <si>
    <r>
      <t>10/27</t>
    </r>
    <r>
      <rPr>
        <sz val="11"/>
        <rFont val="ＭＳ Ｐゴシック"/>
        <family val="3"/>
        <charset val="128"/>
      </rPr>
      <t>　　　　　　　　（日）</t>
    </r>
    <rPh sb="14" eb="15">
      <t>ヒ</t>
    </rPh>
    <phoneticPr fontId="1"/>
  </si>
  <si>
    <t>豊府小</t>
    <rPh sb="0" eb="2">
      <t>ホウフ</t>
    </rPh>
    <rPh sb="2" eb="3">
      <t>ショウ</t>
    </rPh>
    <phoneticPr fontId="1"/>
  </si>
  <si>
    <t>（豊府）</t>
    <rPh sb="1" eb="3">
      <t>ホウフ</t>
    </rPh>
    <rPh sb="3" eb="4">
      <t>ユカワ</t>
    </rPh>
    <phoneticPr fontId="1"/>
  </si>
  <si>
    <t>１：</t>
    <phoneticPr fontId="1"/>
  </si>
  <si>
    <t>２：</t>
    <phoneticPr fontId="1"/>
  </si>
  <si>
    <t>３：</t>
    <phoneticPr fontId="1"/>
  </si>
  <si>
    <t>４：</t>
    <phoneticPr fontId="1"/>
  </si>
  <si>
    <t>５：</t>
    <phoneticPr fontId="1"/>
  </si>
  <si>
    <t>６：</t>
    <phoneticPr fontId="1"/>
  </si>
  <si>
    <t>７：</t>
    <phoneticPr fontId="1"/>
  </si>
  <si>
    <t>８：</t>
    <phoneticPr fontId="1"/>
  </si>
  <si>
    <t>９：</t>
    <phoneticPr fontId="1"/>
  </si>
  <si>
    <t>１０：</t>
    <phoneticPr fontId="1"/>
  </si>
  <si>
    <t>2013年度第43回大分市少年サッカー秋季決勝リーグ日程（5部パート）</t>
    <rPh sb="4" eb="6">
      <t>ネンド</t>
    </rPh>
    <rPh sb="6" eb="7">
      <t>ダイ</t>
    </rPh>
    <rPh sb="9" eb="10">
      <t>カイ</t>
    </rPh>
    <rPh sb="10" eb="13">
      <t>オオイタシ</t>
    </rPh>
    <rPh sb="13" eb="15">
      <t>ショウネン</t>
    </rPh>
    <rPh sb="19" eb="21">
      <t>シュウキ</t>
    </rPh>
    <rPh sb="21" eb="23">
      <t>ケッショウ</t>
    </rPh>
    <rPh sb="26" eb="28">
      <t>ニッテイ</t>
    </rPh>
    <rPh sb="30" eb="31">
      <t>ブ</t>
    </rPh>
    <phoneticPr fontId="1"/>
  </si>
  <si>
    <t>２０1３年度第４３回大分市少年サッカー秋季決勝リーグ日程　　（２部パート）</t>
    <rPh sb="6" eb="7">
      <t>ダイ</t>
    </rPh>
    <rPh sb="9" eb="10">
      <t>カイ</t>
    </rPh>
    <rPh sb="19" eb="20">
      <t>アキ</t>
    </rPh>
    <rPh sb="20" eb="21">
      <t>キ</t>
    </rPh>
    <rPh sb="21" eb="23">
      <t>ケッショウ</t>
    </rPh>
    <rPh sb="26" eb="28">
      <t>ニッテイ</t>
    </rPh>
    <rPh sb="32" eb="33">
      <t>ブ</t>
    </rPh>
    <phoneticPr fontId="5"/>
  </si>
  <si>
    <t>2013年度第43回大分市少年サッカー秋季決勝リーグ日程（１部パート）</t>
    <rPh sb="6" eb="7">
      <t>ダイ</t>
    </rPh>
    <rPh sb="9" eb="10">
      <t>カイ</t>
    </rPh>
    <rPh sb="19" eb="20">
      <t>アキ</t>
    </rPh>
    <rPh sb="20" eb="21">
      <t>キ</t>
    </rPh>
    <rPh sb="21" eb="23">
      <t>ケッショウ</t>
    </rPh>
    <rPh sb="30" eb="31">
      <t>ブ</t>
    </rPh>
    <phoneticPr fontId="5"/>
  </si>
  <si>
    <t>得失点</t>
    <rPh sb="0" eb="3">
      <t>トクシツテン</t>
    </rPh>
    <phoneticPr fontId="1"/>
  </si>
  <si>
    <t>星取表</t>
    <rPh sb="0" eb="3">
      <t>ホシトリヒョウ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</si>
  <si>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</si>
  <si>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</si>
  <si>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引分</t>
    <rPh sb="0" eb="1">
      <t>ヒ</t>
    </rPh>
    <rPh sb="1" eb="2">
      <t>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</si>
  <si>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</si>
  <si>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</si>
  <si>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</si>
  <si>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滝尾下郡</t>
    <rPh sb="0" eb="2">
      <t>タキオ</t>
    </rPh>
    <rPh sb="2" eb="4">
      <t>シモゴオリ</t>
    </rPh>
    <phoneticPr fontId="1"/>
  </si>
  <si>
    <t>明野西</t>
    <rPh sb="0" eb="2">
      <t>アケノ</t>
    </rPh>
    <rPh sb="2" eb="3">
      <t>ニシ</t>
    </rPh>
    <phoneticPr fontId="1"/>
  </si>
  <si>
    <t>明野東</t>
    <rPh sb="0" eb="3">
      <t>アケノヒガシ</t>
    </rPh>
    <phoneticPr fontId="1"/>
  </si>
  <si>
    <t>南大分SS</t>
    <rPh sb="0" eb="3">
      <t>ミナミオオイタ</t>
    </rPh>
    <phoneticPr fontId="1"/>
  </si>
  <si>
    <t>東大分</t>
    <rPh sb="0" eb="1">
      <t>ヒガシ</t>
    </rPh>
    <rPh sb="1" eb="3">
      <t>オオイタ</t>
    </rPh>
    <phoneticPr fontId="1"/>
  </si>
  <si>
    <t>明治北</t>
    <rPh sb="0" eb="2">
      <t>メイジ</t>
    </rPh>
    <rPh sb="2" eb="3">
      <t>キタ</t>
    </rPh>
    <phoneticPr fontId="1"/>
  </si>
  <si>
    <t>竹田直入</t>
    <rPh sb="0" eb="2">
      <t>タケタ</t>
    </rPh>
    <rPh sb="2" eb="4">
      <t>ナオイリ</t>
    </rPh>
    <phoneticPr fontId="1"/>
  </si>
  <si>
    <t>明　治</t>
    <rPh sb="0" eb="1">
      <t>アキラ</t>
    </rPh>
    <rPh sb="2" eb="3">
      <t>オサム</t>
    </rPh>
    <phoneticPr fontId="1"/>
  </si>
  <si>
    <t>宗　方</t>
    <rPh sb="0" eb="1">
      <t>シュウ</t>
    </rPh>
    <rPh sb="2" eb="3">
      <t>カタ</t>
    </rPh>
    <phoneticPr fontId="1"/>
  </si>
  <si>
    <t>荏　隈</t>
    <rPh sb="0" eb="1">
      <t>ジン</t>
    </rPh>
    <rPh sb="2" eb="3">
      <t>クマ</t>
    </rPh>
    <phoneticPr fontId="1"/>
  </si>
  <si>
    <t>-</t>
    <phoneticPr fontId="1"/>
  </si>
  <si>
    <t>-</t>
    <phoneticPr fontId="1"/>
  </si>
  <si>
    <t>-</t>
    <phoneticPr fontId="1"/>
  </si>
  <si>
    <t>勝点</t>
    <rPh sb="0" eb="1">
      <t>カ</t>
    </rPh>
    <rPh sb="1" eb="2">
      <t>テン</t>
    </rPh>
    <phoneticPr fontId="1"/>
  </si>
  <si>
    <t>2013年度第43回大分市少年サッカー秋季決勝リーグ星取表（　２　部）</t>
    <rPh sb="4" eb="5">
      <t>ネン</t>
    </rPh>
    <rPh sb="5" eb="6">
      <t>ド</t>
    </rPh>
    <rPh sb="6" eb="7">
      <t>ダイ</t>
    </rPh>
    <rPh sb="9" eb="10">
      <t>カイ</t>
    </rPh>
    <rPh sb="10" eb="13">
      <t>オオイタシ</t>
    </rPh>
    <rPh sb="13" eb="15">
      <t>ショウネン</t>
    </rPh>
    <rPh sb="19" eb="21">
      <t>シュウキ</t>
    </rPh>
    <rPh sb="21" eb="23">
      <t>ケッショウ</t>
    </rPh>
    <rPh sb="26" eb="29">
      <t>ホシトリヒョウ</t>
    </rPh>
    <rPh sb="33" eb="34">
      <t>ブ</t>
    </rPh>
    <phoneticPr fontId="1"/>
  </si>
  <si>
    <t>2013年度第43回大分市少年サッカー秋季決勝リーグ星取表（　１　部）</t>
    <rPh sb="4" eb="5">
      <t>ネン</t>
    </rPh>
    <rPh sb="5" eb="6">
      <t>ド</t>
    </rPh>
    <rPh sb="6" eb="7">
      <t>ダイ</t>
    </rPh>
    <rPh sb="9" eb="10">
      <t>カイ</t>
    </rPh>
    <rPh sb="10" eb="13">
      <t>オオイタシ</t>
    </rPh>
    <rPh sb="13" eb="15">
      <t>ショウネン</t>
    </rPh>
    <rPh sb="19" eb="21">
      <t>シュウキ</t>
    </rPh>
    <rPh sb="21" eb="23">
      <t>ケッショウ</t>
    </rPh>
    <rPh sb="26" eb="29">
      <t>ホシトリヒョウ</t>
    </rPh>
    <rPh sb="33" eb="34">
      <t>ブ</t>
    </rPh>
    <phoneticPr fontId="1"/>
  </si>
  <si>
    <t>稙田</t>
    <rPh sb="0" eb="2">
      <t>ワサダ</t>
    </rPh>
    <phoneticPr fontId="1"/>
  </si>
  <si>
    <t>豊府</t>
    <rPh sb="0" eb="2">
      <t>ホウフ</t>
    </rPh>
    <phoneticPr fontId="1"/>
  </si>
  <si>
    <t>寒田</t>
    <rPh sb="0" eb="2">
      <t>ソウダ</t>
    </rPh>
    <phoneticPr fontId="1"/>
  </si>
  <si>
    <t>田尻</t>
    <rPh sb="0" eb="2">
      <t>タジリ</t>
    </rPh>
    <phoneticPr fontId="1"/>
  </si>
  <si>
    <t>戸次</t>
    <rPh sb="0" eb="1">
      <t>ヘ</t>
    </rPh>
    <rPh sb="1" eb="2">
      <t>ツギ</t>
    </rPh>
    <phoneticPr fontId="1"/>
  </si>
  <si>
    <t>中島荷揚</t>
    <rPh sb="0" eb="2">
      <t>ナカシマ</t>
    </rPh>
    <rPh sb="2" eb="4">
      <t>ニアゲ</t>
    </rPh>
    <phoneticPr fontId="1"/>
  </si>
  <si>
    <t>東陽</t>
    <rPh sb="0" eb="2">
      <t>トウヨウ</t>
    </rPh>
    <phoneticPr fontId="1"/>
  </si>
  <si>
    <t>県央大野</t>
    <rPh sb="0" eb="2">
      <t>ケンオウ</t>
    </rPh>
    <rPh sb="2" eb="4">
      <t>オオノ</t>
    </rPh>
    <phoneticPr fontId="1"/>
  </si>
  <si>
    <t>別保</t>
    <rPh sb="0" eb="2">
      <t>ベッポ</t>
    </rPh>
    <phoneticPr fontId="1"/>
  </si>
  <si>
    <t>東稙田</t>
    <rPh sb="0" eb="1">
      <t>ヒガシ</t>
    </rPh>
    <rPh sb="1" eb="3">
      <t>ワサダ</t>
    </rPh>
    <phoneticPr fontId="1"/>
  </si>
  <si>
    <t>-</t>
    <phoneticPr fontId="1"/>
  </si>
  <si>
    <t>2013年度第43回大分市少年サッカー秋季決勝リーグ星取表（3 部）</t>
    <rPh sb="4" eb="5">
      <t>ネン</t>
    </rPh>
    <rPh sb="5" eb="6">
      <t>ド</t>
    </rPh>
    <rPh sb="6" eb="7">
      <t>ダイ</t>
    </rPh>
    <rPh sb="9" eb="10">
      <t>カイ</t>
    </rPh>
    <rPh sb="10" eb="13">
      <t>オオイタシ</t>
    </rPh>
    <rPh sb="13" eb="15">
      <t>ショウネン</t>
    </rPh>
    <rPh sb="19" eb="21">
      <t>シュウキ</t>
    </rPh>
    <rPh sb="21" eb="23">
      <t>ケッショウ</t>
    </rPh>
    <rPh sb="26" eb="29">
      <t>ホシトリヒョウ</t>
    </rPh>
    <rPh sb="32" eb="33">
      <t>ブ</t>
    </rPh>
    <phoneticPr fontId="1"/>
  </si>
  <si>
    <t>住吉</t>
    <rPh sb="0" eb="2">
      <t>スミヨシ</t>
    </rPh>
    <phoneticPr fontId="1"/>
  </si>
  <si>
    <t>金池長浜</t>
    <rPh sb="0" eb="2">
      <t>カナイケ</t>
    </rPh>
    <rPh sb="2" eb="4">
      <t>ナガハマ</t>
    </rPh>
    <phoneticPr fontId="1"/>
  </si>
  <si>
    <t>大在</t>
    <rPh sb="0" eb="2">
      <t>オオザイ</t>
    </rPh>
    <phoneticPr fontId="1"/>
  </si>
  <si>
    <t>日岡</t>
    <rPh sb="0" eb="2">
      <t>ヒオカ</t>
    </rPh>
    <phoneticPr fontId="1"/>
  </si>
  <si>
    <t>西の台</t>
    <rPh sb="0" eb="1">
      <t>ニシ</t>
    </rPh>
    <rPh sb="2" eb="3">
      <t>ダイ</t>
    </rPh>
    <phoneticPr fontId="1"/>
  </si>
  <si>
    <t>三佐</t>
    <rPh sb="0" eb="2">
      <t>ミサ</t>
    </rPh>
    <phoneticPr fontId="1"/>
  </si>
  <si>
    <t>大野</t>
    <rPh sb="0" eb="2">
      <t>オオノ</t>
    </rPh>
    <phoneticPr fontId="1"/>
  </si>
  <si>
    <t>吉野</t>
    <rPh sb="0" eb="2">
      <t>ヨシノ</t>
    </rPh>
    <phoneticPr fontId="1"/>
  </si>
  <si>
    <t>横瀬</t>
    <rPh sb="0" eb="2">
      <t>ヨコセ</t>
    </rPh>
    <phoneticPr fontId="1"/>
  </si>
  <si>
    <t>鶴崎</t>
    <rPh sb="0" eb="2">
      <t>ツルサキ</t>
    </rPh>
    <phoneticPr fontId="1"/>
  </si>
  <si>
    <t>2013年度第43回大分市少年サッカー秋季決勝リーグ星取表（4　部）</t>
    <rPh sb="4" eb="5">
      <t>ネン</t>
    </rPh>
    <rPh sb="5" eb="6">
      <t>ド</t>
    </rPh>
    <rPh sb="6" eb="7">
      <t>ダイ</t>
    </rPh>
    <rPh sb="9" eb="10">
      <t>カイ</t>
    </rPh>
    <rPh sb="10" eb="13">
      <t>オオイタシ</t>
    </rPh>
    <rPh sb="13" eb="15">
      <t>ショウネン</t>
    </rPh>
    <rPh sb="19" eb="21">
      <t>シュウキ</t>
    </rPh>
    <rPh sb="21" eb="23">
      <t>ケッショウ</t>
    </rPh>
    <rPh sb="26" eb="29">
      <t>ホシトリヒョウ</t>
    </rPh>
    <rPh sb="32" eb="33">
      <t>ブ</t>
    </rPh>
    <phoneticPr fontId="1"/>
  </si>
  <si>
    <t>大道</t>
  </si>
  <si>
    <t>大道</t>
    <rPh sb="0" eb="2">
      <t>オオミチ</t>
    </rPh>
    <phoneticPr fontId="1"/>
  </si>
  <si>
    <t>庄内</t>
  </si>
  <si>
    <t>庄内</t>
    <rPh sb="0" eb="2">
      <t>ショウナイ</t>
    </rPh>
    <phoneticPr fontId="1"/>
  </si>
  <si>
    <t>由布川</t>
  </si>
  <si>
    <t>由布川</t>
    <rPh sb="0" eb="2">
      <t>ユフ</t>
    </rPh>
    <rPh sb="2" eb="3">
      <t>ガワ</t>
    </rPh>
    <phoneticPr fontId="1"/>
  </si>
  <si>
    <t>明野北</t>
  </si>
  <si>
    <t>明野北</t>
    <rPh sb="0" eb="2">
      <t>アケノ</t>
    </rPh>
    <rPh sb="2" eb="3">
      <t>キタ</t>
    </rPh>
    <phoneticPr fontId="1"/>
  </si>
  <si>
    <t>判田</t>
  </si>
  <si>
    <t>判田</t>
    <rPh sb="0" eb="2">
      <t>ハンダ</t>
    </rPh>
    <phoneticPr fontId="1"/>
  </si>
  <si>
    <t>挟間</t>
    <rPh sb="0" eb="2">
      <t>ハザマ</t>
    </rPh>
    <phoneticPr fontId="1"/>
  </si>
  <si>
    <t>八幡</t>
  </si>
  <si>
    <t>八幡</t>
    <rPh sb="0" eb="2">
      <t>ヤハタ</t>
    </rPh>
    <phoneticPr fontId="1"/>
  </si>
  <si>
    <t>敷戸</t>
  </si>
  <si>
    <t>敷戸</t>
    <rPh sb="0" eb="2">
      <t>シキド</t>
    </rPh>
    <phoneticPr fontId="1"/>
  </si>
  <si>
    <t>鴛野</t>
  </si>
  <si>
    <t>鴛野</t>
    <rPh sb="0" eb="2">
      <t>オシノ</t>
    </rPh>
    <phoneticPr fontId="1"/>
  </si>
  <si>
    <t>滝尾下郡B</t>
  </si>
  <si>
    <t>滝尾下郡B</t>
    <rPh sb="0" eb="2">
      <t>タキオ</t>
    </rPh>
    <rPh sb="2" eb="4">
      <t>シモゴオリ</t>
    </rPh>
    <phoneticPr fontId="1"/>
  </si>
  <si>
    <t>挾間</t>
  </si>
  <si>
    <t>-</t>
    <phoneticPr fontId="1"/>
  </si>
  <si>
    <t>-</t>
    <phoneticPr fontId="1"/>
  </si>
  <si>
    <t>-</t>
    <phoneticPr fontId="1"/>
  </si>
  <si>
    <t>2013年度第43回大分市少年サッカー秋季決勝リーグ星取表（5　部）</t>
    <rPh sb="4" eb="5">
      <t>ネン</t>
    </rPh>
    <rPh sb="5" eb="6">
      <t>ド</t>
    </rPh>
    <rPh sb="6" eb="7">
      <t>ダイ</t>
    </rPh>
    <rPh sb="9" eb="10">
      <t>カイ</t>
    </rPh>
    <rPh sb="10" eb="13">
      <t>オオイタシ</t>
    </rPh>
    <rPh sb="13" eb="15">
      <t>ショウネン</t>
    </rPh>
    <rPh sb="19" eb="21">
      <t>シュウキ</t>
    </rPh>
    <rPh sb="21" eb="23">
      <t>ケッショウ</t>
    </rPh>
    <rPh sb="26" eb="29">
      <t>ホシトリヒョウ</t>
    </rPh>
    <rPh sb="32" eb="33">
      <t>ブ</t>
    </rPh>
    <phoneticPr fontId="1"/>
  </si>
  <si>
    <t>森岡</t>
    <rPh sb="0" eb="2">
      <t>モリオカ</t>
    </rPh>
    <phoneticPr fontId="1"/>
  </si>
  <si>
    <t>春日</t>
    <rPh sb="0" eb="2">
      <t>カスガ</t>
    </rPh>
    <phoneticPr fontId="1"/>
  </si>
  <si>
    <t>北郡坂ノ市</t>
    <rPh sb="0" eb="2">
      <t>ホクグン</t>
    </rPh>
    <rPh sb="2" eb="3">
      <t>サカ</t>
    </rPh>
    <rPh sb="4" eb="5">
      <t>イチ</t>
    </rPh>
    <phoneticPr fontId="1"/>
  </si>
  <si>
    <t>城南</t>
    <rPh sb="0" eb="2">
      <t>ジョウナン</t>
    </rPh>
    <phoneticPr fontId="1"/>
  </si>
  <si>
    <t>城東</t>
    <rPh sb="0" eb="2">
      <t>ジョウトウ</t>
    </rPh>
    <phoneticPr fontId="1"/>
  </si>
  <si>
    <t>南大分</t>
    <rPh sb="0" eb="3">
      <t>ミナミオオイタ</t>
    </rPh>
    <phoneticPr fontId="1"/>
  </si>
  <si>
    <t>大在U12</t>
    <rPh sb="0" eb="2">
      <t>オオザイ</t>
    </rPh>
    <phoneticPr fontId="1"/>
  </si>
  <si>
    <t>賀来</t>
    <rPh sb="0" eb="2">
      <t>カク</t>
    </rPh>
    <phoneticPr fontId="1"/>
  </si>
  <si>
    <t>桃園</t>
    <rPh sb="0" eb="2">
      <t>モモゾノ</t>
    </rPh>
    <phoneticPr fontId="1"/>
  </si>
  <si>
    <t>金池長浜U11</t>
    <rPh sb="0" eb="2">
      <t>カナイケ</t>
    </rPh>
    <rPh sb="2" eb="4">
      <t>ナガハマ</t>
    </rPh>
    <phoneticPr fontId="1"/>
  </si>
  <si>
    <t>11/3　　　　　　　　　　（日）　　　　　</t>
    <rPh sb="15" eb="16">
      <t>ニチ</t>
    </rPh>
    <phoneticPr fontId="1"/>
  </si>
  <si>
    <t>-</t>
    <phoneticPr fontId="1"/>
  </si>
  <si>
    <t>-</t>
    <phoneticPr fontId="1"/>
  </si>
  <si>
    <t>大在東Ｇ</t>
    <rPh sb="0" eb="2">
      <t>オオザイ</t>
    </rPh>
    <rPh sb="2" eb="3">
      <t>ヒガシ</t>
    </rPh>
    <phoneticPr fontId="1"/>
  </si>
  <si>
    <t>大在東G</t>
    <rPh sb="0" eb="2">
      <t>オオザイ</t>
    </rPh>
    <rPh sb="2" eb="3">
      <t>ヒガシ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</si>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</sst>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theme="1" tint="0.34998626667073579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4" fillId="0" borderId="0" applyNumberFormat="0"/>
    <xf numFmtId="0" fontId="4" fillId="0" borderId="0">
      <alignment vertical="center"/>
    </xf>
    <xf numFmtId="0" fontId="19" fillId="0" borderId="0">
      <alignment vertical="center"/>
    </xf>
  </cellStyleXfs>
  <cellXfs count="370">
    <xf numFmtId="0" fontId="0" fillId="0" borderId="0" xfId="0"/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distributed" vertical="center"/>
    </xf>
    <xf numFmtId="0" fontId="10" fillId="0" borderId="34" xfId="0" applyFont="1" applyFill="1" applyBorder="1" applyAlignment="1">
      <alignment horizontal="distributed" vertical="center"/>
    </xf>
    <xf numFmtId="0" fontId="8" fillId="0" borderId="34" xfId="0" applyFont="1" applyFill="1" applyBorder="1" applyAlignment="1">
      <alignment horizontal="distributed" vertical="center"/>
    </xf>
    <xf numFmtId="0" fontId="10" fillId="0" borderId="32" xfId="0" applyFont="1" applyFill="1" applyBorder="1" applyAlignment="1">
      <alignment horizontal="distributed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0" xfId="2" applyFont="1">
      <alignment vertical="center"/>
    </xf>
    <xf numFmtId="0" fontId="4" fillId="0" borderId="0" xfId="2">
      <alignment vertical="center"/>
    </xf>
    <xf numFmtId="0" fontId="2" fillId="0" borderId="0" xfId="2" applyFont="1">
      <alignment vertical="center"/>
    </xf>
    <xf numFmtId="0" fontId="0" fillId="0" borderId="47" xfId="2" applyFont="1" applyBorder="1" applyAlignment="1">
      <alignment horizontal="center" vertical="center"/>
    </xf>
    <xf numFmtId="0" fontId="0" fillId="0" borderId="47" xfId="2" applyFont="1" applyBorder="1" applyAlignment="1">
      <alignment horizontal="center" vertical="center" shrinkToFit="1"/>
    </xf>
    <xf numFmtId="0" fontId="0" fillId="0" borderId="46" xfId="2" applyFont="1" applyBorder="1" applyAlignment="1">
      <alignment horizontal="center" vertical="center" wrapText="1"/>
    </xf>
    <xf numFmtId="0" fontId="0" fillId="0" borderId="45" xfId="2" applyFont="1" applyBorder="1" applyAlignment="1">
      <alignment vertical="center" wrapText="1"/>
    </xf>
    <xf numFmtId="0" fontId="0" fillId="0" borderId="46" xfId="2" applyFont="1" applyBorder="1" applyAlignment="1">
      <alignment horizontal="center" vertical="center" shrinkToFit="1"/>
    </xf>
    <xf numFmtId="0" fontId="0" fillId="0" borderId="45" xfId="2" applyFont="1" applyBorder="1" applyAlignment="1">
      <alignment horizontal="center" vertical="center" wrapText="1"/>
    </xf>
    <xf numFmtId="0" fontId="0" fillId="0" borderId="45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19" xfId="2" applyFont="1" applyBorder="1" applyAlignment="1">
      <alignment horizontal="center" vertical="center" shrinkToFit="1"/>
    </xf>
    <xf numFmtId="0" fontId="0" fillId="0" borderId="18" xfId="2" applyFont="1" applyBorder="1" applyAlignment="1">
      <alignment horizontal="center" vertical="center" shrinkToFit="1"/>
    </xf>
    <xf numFmtId="0" fontId="4" fillId="0" borderId="9" xfId="2" applyBorder="1" applyAlignment="1">
      <alignment horizontal="center" vertical="center"/>
    </xf>
    <xf numFmtId="0" fontId="4" fillId="0" borderId="10" xfId="2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4" fillId="0" borderId="24" xfId="2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4" fillId="0" borderId="20" xfId="2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19" fillId="0" borderId="0" xfId="3" applyAlignment="1">
      <alignment vertical="center" shrinkToFit="1"/>
    </xf>
    <xf numFmtId="0" fontId="19" fillId="3" borderId="46" xfId="3" applyFill="1" applyBorder="1" applyAlignment="1">
      <alignment horizontal="center" vertical="center" shrinkToFit="1"/>
    </xf>
    <xf numFmtId="0" fontId="19" fillId="0" borderId="0" xfId="3" applyFill="1" applyBorder="1" applyAlignment="1">
      <alignment horizontal="center" vertical="center" shrinkToFit="1"/>
    </xf>
    <xf numFmtId="0" fontId="19" fillId="3" borderId="50" xfId="3" applyFill="1" applyBorder="1" applyAlignment="1">
      <alignment horizontal="center" vertical="center" shrinkToFit="1"/>
    </xf>
    <xf numFmtId="56" fontId="19" fillId="0" borderId="46" xfId="3" applyNumberFormat="1" applyFill="1" applyBorder="1" applyAlignment="1">
      <alignment horizontal="center" vertical="center" shrinkToFit="1"/>
    </xf>
    <xf numFmtId="0" fontId="19" fillId="0" borderId="52" xfId="3" applyFill="1" applyBorder="1" applyAlignment="1">
      <alignment horizontal="center" vertical="center" shrinkToFit="1"/>
    </xf>
    <xf numFmtId="0" fontId="19" fillId="0" borderId="16" xfId="3" applyFill="1" applyBorder="1" applyAlignment="1">
      <alignment vertical="center" shrinkToFit="1"/>
    </xf>
    <xf numFmtId="0" fontId="19" fillId="0" borderId="0" xfId="3" applyFill="1" applyBorder="1" applyAlignment="1">
      <alignment vertical="center" shrinkToFit="1"/>
    </xf>
    <xf numFmtId="0" fontId="19" fillId="0" borderId="23" xfId="3" applyBorder="1" applyAlignment="1">
      <alignment horizontal="center" vertical="center" shrinkToFit="1"/>
    </xf>
    <xf numFmtId="0" fontId="19" fillId="0" borderId="0" xfId="3" applyBorder="1" applyAlignment="1">
      <alignment horizontal="center" vertical="center" shrinkToFit="1"/>
    </xf>
    <xf numFmtId="0" fontId="19" fillId="0" borderId="24" xfId="3" applyBorder="1" applyAlignment="1">
      <alignment horizontal="center" vertical="center" shrinkToFit="1"/>
    </xf>
    <xf numFmtId="0" fontId="19" fillId="0" borderId="16" xfId="3" applyBorder="1" applyAlignment="1">
      <alignment horizontal="center" vertical="center" shrinkToFit="1"/>
    </xf>
    <xf numFmtId="0" fontId="19" fillId="3" borderId="54" xfId="3" applyFill="1" applyBorder="1" applyAlignment="1">
      <alignment horizontal="center" vertical="center" shrinkToFit="1"/>
    </xf>
    <xf numFmtId="0" fontId="19" fillId="0" borderId="49" xfId="3" applyFill="1" applyBorder="1" applyAlignment="1">
      <alignment horizontal="center" vertical="center" shrinkToFit="1"/>
    </xf>
    <xf numFmtId="0" fontId="19" fillId="0" borderId="50" xfId="3" applyBorder="1" applyAlignment="1">
      <alignment horizontal="center" vertical="center" shrinkToFit="1"/>
    </xf>
    <xf numFmtId="0" fontId="19" fillId="0" borderId="18" xfId="3" applyBorder="1" applyAlignment="1">
      <alignment horizontal="center" vertical="center" shrinkToFit="1"/>
    </xf>
    <xf numFmtId="0" fontId="19" fillId="0" borderId="46" xfId="3" applyBorder="1" applyAlignment="1">
      <alignment horizontal="center" vertical="center" shrinkToFit="1"/>
    </xf>
    <xf numFmtId="0" fontId="19" fillId="0" borderId="9" xfId="3" applyBorder="1" applyAlignment="1">
      <alignment horizontal="center" vertical="center" shrinkToFit="1"/>
    </xf>
    <xf numFmtId="0" fontId="19" fillId="0" borderId="10" xfId="3" applyBorder="1" applyAlignment="1">
      <alignment horizontal="center" vertical="center" shrinkToFit="1"/>
    </xf>
    <xf numFmtId="0" fontId="19" fillId="0" borderId="8" xfId="3" applyBorder="1" applyAlignment="1">
      <alignment horizontal="center" vertical="center" shrinkToFit="1"/>
    </xf>
    <xf numFmtId="0" fontId="19" fillId="0" borderId="49" xfId="3" applyBorder="1" applyAlignment="1">
      <alignment horizontal="center" vertical="center" shrinkToFit="1"/>
    </xf>
    <xf numFmtId="0" fontId="19" fillId="0" borderId="46" xfId="3" applyFill="1" applyBorder="1" applyAlignment="1">
      <alignment horizontal="center" vertical="center" shrinkToFit="1"/>
    </xf>
    <xf numFmtId="0" fontId="19" fillId="0" borderId="50" xfId="3" applyFill="1" applyBorder="1" applyAlignment="1">
      <alignment horizontal="center" vertical="center" shrinkToFit="1"/>
    </xf>
    <xf numFmtId="0" fontId="19" fillId="0" borderId="0" xfId="3" applyAlignment="1">
      <alignment horizontal="center" vertical="center" shrinkToFit="1"/>
    </xf>
    <xf numFmtId="176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distributed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distributed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/>
    <xf numFmtId="0" fontId="0" fillId="0" borderId="5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9" fillId="0" borderId="18" xfId="3" applyBorder="1" applyAlignment="1">
      <alignment horizontal="center" vertical="center"/>
    </xf>
    <xf numFmtId="0" fontId="19" fillId="0" borderId="20" xfId="3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9" fillId="0" borderId="19" xfId="3" applyBorder="1" applyAlignment="1">
      <alignment horizontal="center" vertical="center" shrinkToFit="1"/>
    </xf>
    <xf numFmtId="0" fontId="19" fillId="0" borderId="18" xfId="3" applyBorder="1" applyAlignment="1">
      <alignment horizontal="center" vertical="center" shrinkToFit="1"/>
    </xf>
    <xf numFmtId="0" fontId="19" fillId="0" borderId="20" xfId="3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19" xfId="2" applyFont="1" applyBorder="1" applyAlignment="1">
      <alignment horizontal="center" vertical="center" shrinkToFit="1"/>
    </xf>
    <xf numFmtId="0" fontId="0" fillId="0" borderId="20" xfId="2" applyFont="1" applyBorder="1" applyAlignment="1">
      <alignment horizontal="center" vertical="center" shrinkToFit="1"/>
    </xf>
    <xf numFmtId="0" fontId="19" fillId="0" borderId="19" xfId="3" applyBorder="1" applyAlignment="1">
      <alignment horizontal="center" vertical="center" shrinkToFit="1"/>
    </xf>
    <xf numFmtId="0" fontId="19" fillId="0" borderId="18" xfId="3" applyBorder="1" applyAlignment="1">
      <alignment horizontal="center" vertical="center" shrinkToFit="1"/>
    </xf>
    <xf numFmtId="0" fontId="19" fillId="0" borderId="20" xfId="3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7" xfId="0" applyNumberFormat="1" applyFont="1" applyFill="1" applyBorder="1" applyAlignment="1">
      <alignment horizontal="center" vertical="center" wrapText="1"/>
    </xf>
    <xf numFmtId="176" fontId="14" fillId="0" borderId="12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29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5" fillId="0" borderId="12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176" fontId="15" fillId="0" borderId="7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8" fillId="0" borderId="0" xfId="1" applyFont="1" applyFill="1" applyAlignment="1">
      <alignment horizontal="right" vertical="center"/>
    </xf>
    <xf numFmtId="0" fontId="0" fillId="0" borderId="2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2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shrinkToFit="1"/>
    </xf>
    <xf numFmtId="0" fontId="0" fillId="0" borderId="20" xfId="2" applyFont="1" applyBorder="1" applyAlignment="1">
      <alignment horizontal="center" vertical="center" shrinkToFit="1"/>
    </xf>
    <xf numFmtId="0" fontId="4" fillId="0" borderId="0" xfId="2" applyFill="1" applyBorder="1" applyAlignment="1">
      <alignment vertical="center"/>
    </xf>
    <xf numFmtId="0" fontId="4" fillId="0" borderId="46" xfId="2" applyBorder="1" applyAlignment="1">
      <alignment horizontal="center" vertical="center"/>
    </xf>
    <xf numFmtId="0" fontId="4" fillId="0" borderId="23" xfId="2" applyBorder="1" applyAlignment="1">
      <alignment horizontal="center" vertical="center"/>
    </xf>
    <xf numFmtId="0" fontId="4" fillId="0" borderId="45" xfId="2" applyBorder="1" applyAlignment="1">
      <alignment horizontal="center" vertical="center"/>
    </xf>
    <xf numFmtId="0" fontId="0" fillId="0" borderId="8" xfId="2" applyFont="1" applyBorder="1" applyAlignment="1">
      <alignment horizontal="center" vertical="center" shrinkToFit="1"/>
    </xf>
    <xf numFmtId="0" fontId="0" fillId="0" borderId="10" xfId="2" applyFont="1" applyBorder="1" applyAlignment="1">
      <alignment horizontal="center" vertical="center" shrinkToFit="1"/>
    </xf>
    <xf numFmtId="176" fontId="0" fillId="0" borderId="47" xfId="2" applyNumberFormat="1" applyFont="1" applyFill="1" applyBorder="1" applyAlignment="1">
      <alignment horizontal="center" vertical="center" wrapText="1"/>
    </xf>
    <xf numFmtId="0" fontId="0" fillId="0" borderId="47" xfId="2" applyFont="1" applyBorder="1" applyAlignment="1">
      <alignment horizontal="center" vertical="center" shrinkToFit="1"/>
    </xf>
    <xf numFmtId="0" fontId="0" fillId="0" borderId="48" xfId="2" applyFont="1" applyBorder="1" applyAlignment="1">
      <alignment horizontal="center" vertical="center"/>
    </xf>
    <xf numFmtId="0" fontId="0" fillId="0" borderId="49" xfId="2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3" applyBorder="1" applyAlignment="1">
      <alignment horizontal="center" vertical="center" shrinkToFit="1"/>
    </xf>
    <xf numFmtId="0" fontId="19" fillId="0" borderId="0" xfId="3" applyAlignment="1">
      <alignment horizontal="right" vertical="center" shrinkToFit="1"/>
    </xf>
    <xf numFmtId="56" fontId="19" fillId="0" borderId="46" xfId="3" applyNumberFormat="1" applyFill="1" applyBorder="1" applyAlignment="1">
      <alignment horizontal="center" vertical="center" wrapText="1" shrinkToFit="1"/>
    </xf>
    <xf numFmtId="0" fontId="19" fillId="0" borderId="45" xfId="3" applyFill="1" applyBorder="1" applyAlignment="1">
      <alignment horizontal="center" vertical="center" shrinkToFit="1"/>
    </xf>
    <xf numFmtId="0" fontId="19" fillId="0" borderId="19" xfId="3" applyBorder="1" applyAlignment="1">
      <alignment horizontal="center" vertical="center" shrinkToFit="1"/>
    </xf>
    <xf numFmtId="0" fontId="19" fillId="0" borderId="18" xfId="3" applyBorder="1" applyAlignment="1">
      <alignment horizontal="center" vertical="center" shrinkToFit="1"/>
    </xf>
    <xf numFmtId="0" fontId="19" fillId="0" borderId="20" xfId="3" applyBorder="1" applyAlignment="1">
      <alignment horizontal="center" vertical="center" shrinkToFit="1"/>
    </xf>
    <xf numFmtId="0" fontId="19" fillId="0" borderId="51" xfId="3" applyFill="1" applyBorder="1" applyAlignment="1">
      <alignment horizontal="center" vertical="center" shrinkToFit="1"/>
    </xf>
    <xf numFmtId="0" fontId="19" fillId="0" borderId="52" xfId="3" applyFill="1" applyBorder="1" applyAlignment="1">
      <alignment horizontal="center" vertical="center" shrinkToFit="1"/>
    </xf>
    <xf numFmtId="0" fontId="19" fillId="0" borderId="53" xfId="3" applyFill="1" applyBorder="1" applyAlignment="1">
      <alignment horizontal="center" vertical="center" shrinkToFit="1"/>
    </xf>
    <xf numFmtId="0" fontId="25" fillId="0" borderId="46" xfId="3" applyFont="1" applyBorder="1" applyAlignment="1">
      <alignment horizontal="center" vertical="center" wrapText="1" shrinkToFit="1"/>
    </xf>
    <xf numFmtId="0" fontId="25" fillId="0" borderId="23" xfId="3" applyFont="1" applyBorder="1" applyAlignment="1">
      <alignment horizontal="center" vertical="center" wrapText="1" shrinkToFit="1"/>
    </xf>
    <xf numFmtId="0" fontId="25" fillId="0" borderId="45" xfId="3" applyFont="1" applyBorder="1" applyAlignment="1">
      <alignment horizontal="center" vertical="center" wrapText="1" shrinkToFit="1"/>
    </xf>
    <xf numFmtId="0" fontId="25" fillId="0" borderId="23" xfId="3" applyFont="1" applyBorder="1" applyAlignment="1">
      <alignment horizontal="center" vertical="center" shrinkToFit="1"/>
    </xf>
    <xf numFmtId="0" fontId="25" fillId="0" borderId="45" xfId="3" applyFont="1" applyBorder="1" applyAlignment="1">
      <alignment horizontal="center" vertical="center" shrinkToFit="1"/>
    </xf>
    <xf numFmtId="0" fontId="20" fillId="0" borderId="0" xfId="3" applyFont="1" applyAlignment="1">
      <alignment horizontal="left" vertical="center" shrinkToFit="1"/>
    </xf>
    <xf numFmtId="0" fontId="20" fillId="0" borderId="18" xfId="3" applyFont="1" applyBorder="1" applyAlignment="1">
      <alignment horizontal="left" vertical="center" shrinkToFit="1"/>
    </xf>
    <xf numFmtId="0" fontId="19" fillId="3" borderId="47" xfId="3" applyFill="1" applyBorder="1" applyAlignment="1">
      <alignment horizontal="center" vertical="center" shrinkToFit="1"/>
    </xf>
    <xf numFmtId="0" fontId="19" fillId="3" borderId="46" xfId="3" applyFill="1" applyBorder="1" applyAlignment="1">
      <alignment horizontal="center" vertical="center" shrinkToFit="1"/>
    </xf>
    <xf numFmtId="0" fontId="19" fillId="3" borderId="45" xfId="3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7" xfId="0" applyBorder="1" applyAlignment="1">
      <alignment horizontal="right" vertical="top" textRotation="255" wrapText="1"/>
    </xf>
    <xf numFmtId="0" fontId="27" fillId="0" borderId="48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_秋季プログラム組合せ１・２・３・５部" xfId="1"/>
  </cellStyles>
  <dxfs count="1">
    <dxf>
      <font>
        <b/>
        <i val="0"/>
        <condense val="0"/>
        <extend val="0"/>
        <color indexed="12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0000FF"/>
      <color rgb="FF008000"/>
      <color rgb="FF660033"/>
      <color rgb="FFFFFF66"/>
      <color rgb="FFFF33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54"/>
  <sheetViews>
    <sheetView zoomScale="75" zoomScaleNormal="75" workbookViewId="0">
      <selection activeCell="P39" sqref="P39"/>
    </sheetView>
  </sheetViews>
  <sheetFormatPr defaultRowHeight="13.5"/>
  <cols>
    <col min="1" max="1" width="1.25" style="4" customWidth="1"/>
    <col min="2" max="2" width="12.125" style="5" customWidth="1"/>
    <col min="3" max="3" width="19" style="4" customWidth="1"/>
    <col min="4" max="4" width="9.625" style="4" customWidth="1"/>
    <col min="5" max="5" width="4.75" style="4" customWidth="1"/>
    <col min="6" max="7" width="9.625" style="4" customWidth="1"/>
    <col min="8" max="8" width="4.625" style="4" customWidth="1"/>
    <col min="9" max="9" width="9.625" style="4" customWidth="1"/>
    <col min="10" max="10" width="8.625" style="4" customWidth="1"/>
    <col min="11" max="11" width="9.625" style="4" customWidth="1"/>
    <col min="12" max="12" width="4.625" style="4" customWidth="1"/>
    <col min="13" max="14" width="9.625" style="4" customWidth="1"/>
    <col min="15" max="15" width="4.625" style="4" customWidth="1"/>
    <col min="16" max="16" width="9.625" style="4" customWidth="1"/>
    <col min="17" max="17" width="6.25" style="4" customWidth="1"/>
    <col min="18" max="18" width="9.625" style="4" customWidth="1"/>
    <col min="19" max="19" width="4.75" style="4" customWidth="1"/>
    <col min="20" max="20" width="9.625" style="4" customWidth="1"/>
    <col min="21" max="22" width="17.125" style="4" customWidth="1"/>
    <col min="23" max="16384" width="9" style="4"/>
  </cols>
  <sheetData>
    <row r="1" spans="2:25" s="3" customFormat="1" ht="21">
      <c r="B1" s="8" t="s">
        <v>332</v>
      </c>
      <c r="C1" s="1"/>
      <c r="D1" s="2"/>
      <c r="E1" s="2"/>
      <c r="F1" s="2"/>
      <c r="G1" s="2"/>
    </row>
    <row r="2" spans="2:25" ht="17.25">
      <c r="B2" s="248" t="s">
        <v>43</v>
      </c>
      <c r="C2" s="249"/>
      <c r="D2" s="249"/>
      <c r="E2" s="249"/>
      <c r="F2" s="249"/>
      <c r="G2" s="249"/>
      <c r="H2" s="249"/>
      <c r="I2" s="249"/>
      <c r="N2" s="7"/>
    </row>
    <row r="3" spans="2:25" ht="7.5" customHeight="1" thickBot="1"/>
    <row r="4" spans="2:25" ht="20.100000000000001" customHeight="1" thickBot="1">
      <c r="B4" s="6" t="s">
        <v>0</v>
      </c>
      <c r="C4" s="26" t="s">
        <v>42</v>
      </c>
      <c r="D4" s="250" t="s">
        <v>2</v>
      </c>
      <c r="E4" s="250"/>
      <c r="F4" s="251"/>
      <c r="G4" s="252" t="s">
        <v>3</v>
      </c>
      <c r="H4" s="250"/>
      <c r="I4" s="251"/>
      <c r="J4" s="59" t="s">
        <v>7</v>
      </c>
      <c r="K4" s="252" t="s">
        <v>4</v>
      </c>
      <c r="L4" s="250"/>
      <c r="M4" s="251"/>
      <c r="N4" s="252" t="s">
        <v>5</v>
      </c>
      <c r="O4" s="250"/>
      <c r="P4" s="251"/>
      <c r="Q4" s="59" t="s">
        <v>6</v>
      </c>
      <c r="R4" s="252" t="s">
        <v>8</v>
      </c>
      <c r="S4" s="250"/>
      <c r="T4" s="253"/>
      <c r="U4" s="258" t="s">
        <v>44</v>
      </c>
      <c r="V4" s="259"/>
    </row>
    <row r="5" spans="2:25" ht="20.100000000000001" customHeight="1">
      <c r="B5" s="260" t="s">
        <v>17</v>
      </c>
      <c r="C5" s="263" t="s">
        <v>19</v>
      </c>
      <c r="D5" s="54" t="str">
        <f>E48</f>
        <v>明　治</v>
      </c>
      <c r="E5" s="54" t="s">
        <v>1</v>
      </c>
      <c r="F5" s="55" t="str">
        <f>H48</f>
        <v>滝尾下郡</v>
      </c>
      <c r="G5" s="56" t="str">
        <f>K48</f>
        <v>明野西</v>
      </c>
      <c r="H5" s="54" t="s">
        <v>1</v>
      </c>
      <c r="I5" s="55" t="str">
        <f>N48</f>
        <v>宗　方</v>
      </c>
      <c r="J5" s="54"/>
      <c r="K5" s="56" t="str">
        <f>Q48</f>
        <v>明野東</v>
      </c>
      <c r="L5" s="54" t="s">
        <v>1</v>
      </c>
      <c r="M5" s="55" t="str">
        <f>E48</f>
        <v>明　治</v>
      </c>
      <c r="N5" s="56" t="str">
        <f>H48</f>
        <v>滝尾下郡</v>
      </c>
      <c r="O5" s="54" t="s">
        <v>1</v>
      </c>
      <c r="P5" s="55" t="str">
        <f>K48</f>
        <v>明野西</v>
      </c>
      <c r="Q5" s="54"/>
      <c r="R5" s="56" t="str">
        <f>N48</f>
        <v>宗　方</v>
      </c>
      <c r="S5" s="54" t="s">
        <v>1</v>
      </c>
      <c r="T5" s="57" t="str">
        <f>Q48</f>
        <v>明野東</v>
      </c>
      <c r="U5" s="23"/>
      <c r="V5" s="19"/>
      <c r="W5" s="7"/>
      <c r="X5" s="7"/>
      <c r="Y5" s="7"/>
    </row>
    <row r="6" spans="2:25" ht="15" customHeight="1">
      <c r="B6" s="261"/>
      <c r="C6" s="264"/>
      <c r="D6" s="60">
        <v>0</v>
      </c>
      <c r="E6" s="12" t="s">
        <v>9</v>
      </c>
      <c r="F6" s="61">
        <v>0</v>
      </c>
      <c r="G6" s="62">
        <v>0</v>
      </c>
      <c r="H6" s="12" t="s">
        <v>9</v>
      </c>
      <c r="I6" s="61">
        <v>0</v>
      </c>
      <c r="J6" s="60"/>
      <c r="K6" s="62">
        <v>1</v>
      </c>
      <c r="L6" s="12" t="s">
        <v>9</v>
      </c>
      <c r="M6" s="61">
        <v>1</v>
      </c>
      <c r="N6" s="62">
        <v>2</v>
      </c>
      <c r="O6" s="12" t="s">
        <v>9</v>
      </c>
      <c r="P6" s="61">
        <v>3</v>
      </c>
      <c r="Q6" s="60"/>
      <c r="R6" s="62">
        <v>1</v>
      </c>
      <c r="S6" s="12" t="s">
        <v>9</v>
      </c>
      <c r="T6" s="63">
        <v>1</v>
      </c>
      <c r="U6" s="20"/>
      <c r="V6" s="21"/>
      <c r="W6" s="7"/>
      <c r="X6" s="7"/>
      <c r="Y6" s="7"/>
    </row>
    <row r="7" spans="2:25" ht="20.100000000000001" customHeight="1">
      <c r="B7" s="261"/>
      <c r="C7" s="27" t="s">
        <v>18</v>
      </c>
      <c r="D7" s="265" t="str">
        <f>K48</f>
        <v>明野西</v>
      </c>
      <c r="E7" s="265"/>
      <c r="F7" s="266"/>
      <c r="G7" s="267" t="str">
        <f>E48</f>
        <v>明　治</v>
      </c>
      <c r="H7" s="265"/>
      <c r="I7" s="266"/>
      <c r="J7" s="65"/>
      <c r="K7" s="267" t="str">
        <f>N48</f>
        <v>宗　方</v>
      </c>
      <c r="L7" s="265"/>
      <c r="M7" s="266"/>
      <c r="N7" s="267" t="str">
        <f>Q48</f>
        <v>明野東</v>
      </c>
      <c r="O7" s="265"/>
      <c r="P7" s="266"/>
      <c r="Q7" s="65"/>
      <c r="R7" s="267" t="str">
        <f>H48</f>
        <v>滝尾下郡</v>
      </c>
      <c r="S7" s="265"/>
      <c r="T7" s="268"/>
      <c r="U7" s="20"/>
      <c r="V7" s="21"/>
      <c r="W7" s="7"/>
      <c r="X7" s="7"/>
      <c r="Y7" s="7"/>
    </row>
    <row r="8" spans="2:25" ht="20.100000000000001" customHeight="1">
      <c r="B8" s="261"/>
      <c r="C8" s="264" t="s">
        <v>20</v>
      </c>
      <c r="D8" s="13" t="str">
        <f>N49</f>
        <v>竹田直入</v>
      </c>
      <c r="E8" s="13" t="s">
        <v>1</v>
      </c>
      <c r="F8" s="66" t="str">
        <f>Q49</f>
        <v>荏　隈</v>
      </c>
      <c r="G8" s="14" t="str">
        <f>H49</f>
        <v>東大分</v>
      </c>
      <c r="H8" s="13" t="s">
        <v>1</v>
      </c>
      <c r="I8" s="66" t="str">
        <f>K49</f>
        <v>明治北</v>
      </c>
      <c r="J8" s="13"/>
      <c r="K8" s="14" t="str">
        <f>Q49</f>
        <v>荏　隈</v>
      </c>
      <c r="L8" s="13" t="s">
        <v>1</v>
      </c>
      <c r="M8" s="66" t="str">
        <f>E49</f>
        <v>南大分SS</v>
      </c>
      <c r="N8" s="14" t="str">
        <f>K49</f>
        <v>明治北</v>
      </c>
      <c r="O8" s="13" t="s">
        <v>1</v>
      </c>
      <c r="P8" s="66" t="str">
        <f>N49</f>
        <v>竹田直入</v>
      </c>
      <c r="Q8" s="13"/>
      <c r="R8" s="14" t="str">
        <f>E49</f>
        <v>南大分SS</v>
      </c>
      <c r="S8" s="13" t="s">
        <v>1</v>
      </c>
      <c r="T8" s="67" t="str">
        <f>H49</f>
        <v>東大分</v>
      </c>
      <c r="U8" s="20"/>
      <c r="V8" s="17"/>
    </row>
    <row r="9" spans="2:25" ht="15" customHeight="1">
      <c r="B9" s="261"/>
      <c r="C9" s="264"/>
      <c r="D9" s="60">
        <v>2</v>
      </c>
      <c r="E9" s="12" t="s">
        <v>9</v>
      </c>
      <c r="F9" s="61">
        <v>1</v>
      </c>
      <c r="G9" s="62">
        <v>0</v>
      </c>
      <c r="H9" s="12" t="s">
        <v>9</v>
      </c>
      <c r="I9" s="61">
        <v>5</v>
      </c>
      <c r="J9" s="60"/>
      <c r="K9" s="62">
        <v>0</v>
      </c>
      <c r="L9" s="12" t="s">
        <v>9</v>
      </c>
      <c r="M9" s="61">
        <v>1</v>
      </c>
      <c r="N9" s="62">
        <v>2</v>
      </c>
      <c r="O9" s="12" t="s">
        <v>9</v>
      </c>
      <c r="P9" s="61">
        <v>0</v>
      </c>
      <c r="Q9" s="60"/>
      <c r="R9" s="62">
        <v>2</v>
      </c>
      <c r="S9" s="12" t="s">
        <v>9</v>
      </c>
      <c r="T9" s="63">
        <v>3</v>
      </c>
      <c r="U9" s="20"/>
      <c r="V9" s="17"/>
    </row>
    <row r="10" spans="2:25" ht="20.100000000000001" customHeight="1" thickBot="1">
      <c r="B10" s="262"/>
      <c r="C10" s="28" t="s">
        <v>30</v>
      </c>
      <c r="D10" s="255" t="str">
        <f>H49</f>
        <v>東大分</v>
      </c>
      <c r="E10" s="255"/>
      <c r="F10" s="256"/>
      <c r="G10" s="254" t="str">
        <f>Q49</f>
        <v>荏　隈</v>
      </c>
      <c r="H10" s="255"/>
      <c r="I10" s="256"/>
      <c r="J10" s="68"/>
      <c r="K10" s="254" t="str">
        <f>K49</f>
        <v>明治北</v>
      </c>
      <c r="L10" s="255"/>
      <c r="M10" s="256"/>
      <c r="N10" s="254" t="str">
        <f>E49</f>
        <v>南大分SS</v>
      </c>
      <c r="O10" s="255"/>
      <c r="P10" s="256"/>
      <c r="Q10" s="68"/>
      <c r="R10" s="254" t="str">
        <f>N49</f>
        <v>竹田直入</v>
      </c>
      <c r="S10" s="255"/>
      <c r="T10" s="257"/>
      <c r="U10" s="22"/>
      <c r="V10" s="11"/>
    </row>
    <row r="11" spans="2:25" ht="20.100000000000001" customHeight="1">
      <c r="B11" s="260" t="s">
        <v>27</v>
      </c>
      <c r="C11" s="263" t="s">
        <v>19</v>
      </c>
      <c r="D11" s="54" t="str">
        <f>Q48</f>
        <v>明野東</v>
      </c>
      <c r="E11" s="54" t="s">
        <v>1</v>
      </c>
      <c r="F11" s="55" t="str">
        <f>N49</f>
        <v>竹田直入</v>
      </c>
      <c r="G11" s="56" t="str">
        <f>Q49</f>
        <v>荏　隈</v>
      </c>
      <c r="H11" s="54" t="s">
        <v>1</v>
      </c>
      <c r="I11" s="55" t="str">
        <f>K49</f>
        <v>明治北</v>
      </c>
      <c r="J11" s="54"/>
      <c r="K11" s="50"/>
      <c r="L11" s="59"/>
      <c r="M11" s="59"/>
      <c r="N11" s="56" t="str">
        <f>Q48</f>
        <v>明野東</v>
      </c>
      <c r="O11" s="54" t="s">
        <v>1</v>
      </c>
      <c r="P11" s="55" t="str">
        <f>K49</f>
        <v>明治北</v>
      </c>
      <c r="Q11" s="59"/>
      <c r="R11" s="50"/>
      <c r="S11" s="59"/>
      <c r="T11" s="69"/>
      <c r="U11" s="273" t="s">
        <v>53</v>
      </c>
      <c r="V11" s="274"/>
    </row>
    <row r="12" spans="2:25" ht="15" customHeight="1">
      <c r="B12" s="261"/>
      <c r="C12" s="264"/>
      <c r="D12" s="60">
        <v>0</v>
      </c>
      <c r="E12" s="12" t="s">
        <v>9</v>
      </c>
      <c r="F12" s="61">
        <v>1</v>
      </c>
      <c r="G12" s="62">
        <v>0</v>
      </c>
      <c r="H12" s="12" t="s">
        <v>9</v>
      </c>
      <c r="I12" s="61">
        <v>2</v>
      </c>
      <c r="J12" s="60"/>
      <c r="K12" s="62"/>
      <c r="L12" s="60"/>
      <c r="M12" s="60"/>
      <c r="N12" s="62">
        <v>0</v>
      </c>
      <c r="O12" s="12" t="s">
        <v>9</v>
      </c>
      <c r="P12" s="61">
        <v>2</v>
      </c>
      <c r="Q12" s="60"/>
      <c r="R12" s="62"/>
      <c r="S12" s="60"/>
      <c r="T12" s="63"/>
      <c r="U12" s="275"/>
      <c r="V12" s="276"/>
    </row>
    <row r="13" spans="2:25" ht="20.100000000000001" customHeight="1">
      <c r="B13" s="261"/>
      <c r="C13" s="27" t="s">
        <v>37</v>
      </c>
      <c r="D13" s="265" t="str">
        <f>K49</f>
        <v>明治北</v>
      </c>
      <c r="E13" s="265"/>
      <c r="F13" s="266"/>
      <c r="G13" s="267" t="str">
        <f>Q48</f>
        <v>明野東</v>
      </c>
      <c r="H13" s="265"/>
      <c r="I13" s="266"/>
      <c r="J13" s="65"/>
      <c r="K13" s="70"/>
      <c r="L13" s="60"/>
      <c r="M13" s="60"/>
      <c r="N13" s="267" t="str">
        <f>N49</f>
        <v>竹田直入</v>
      </c>
      <c r="O13" s="265"/>
      <c r="P13" s="266"/>
      <c r="Q13" s="65"/>
      <c r="R13" s="70"/>
      <c r="S13" s="65"/>
      <c r="T13" s="71"/>
      <c r="U13" s="20"/>
      <c r="V13" s="17"/>
    </row>
    <row r="14" spans="2:25" ht="20.100000000000001" customHeight="1">
      <c r="B14" s="261"/>
      <c r="C14" s="264" t="s">
        <v>21</v>
      </c>
      <c r="D14" s="13" t="str">
        <f>N48</f>
        <v>宗　方</v>
      </c>
      <c r="E14" s="13" t="s">
        <v>1</v>
      </c>
      <c r="F14" s="66" t="str">
        <f>E48</f>
        <v>明　治</v>
      </c>
      <c r="G14" s="14" t="str">
        <f>H48</f>
        <v>滝尾下郡</v>
      </c>
      <c r="H14" s="13" t="s">
        <v>1</v>
      </c>
      <c r="I14" s="66" t="str">
        <f>E49</f>
        <v>南大分SS</v>
      </c>
      <c r="J14" s="13"/>
      <c r="K14" s="14" t="str">
        <f>N48</f>
        <v>宗　方</v>
      </c>
      <c r="L14" s="13" t="s">
        <v>1</v>
      </c>
      <c r="M14" s="66" t="str">
        <f>H49</f>
        <v>東大分</v>
      </c>
      <c r="N14" s="15" t="str">
        <f>E49</f>
        <v>南大分SS</v>
      </c>
      <c r="O14" s="16" t="s">
        <v>1</v>
      </c>
      <c r="P14" s="35" t="str">
        <f>K48</f>
        <v>明野西</v>
      </c>
      <c r="Q14" s="60"/>
      <c r="R14" s="15" t="str">
        <f>H48</f>
        <v>滝尾下郡</v>
      </c>
      <c r="S14" s="16" t="s">
        <v>1</v>
      </c>
      <c r="T14" s="35" t="str">
        <f>H49</f>
        <v>東大分</v>
      </c>
      <c r="U14" s="20"/>
      <c r="V14" s="17"/>
    </row>
    <row r="15" spans="2:25" ht="15" customHeight="1">
      <c r="B15" s="261"/>
      <c r="C15" s="264"/>
      <c r="D15" s="60">
        <v>0</v>
      </c>
      <c r="E15" s="12" t="s">
        <v>9</v>
      </c>
      <c r="F15" s="61">
        <v>0</v>
      </c>
      <c r="G15" s="62">
        <v>4</v>
      </c>
      <c r="H15" s="12" t="s">
        <v>9</v>
      </c>
      <c r="I15" s="61">
        <v>2</v>
      </c>
      <c r="J15" s="60"/>
      <c r="K15" s="62">
        <v>2</v>
      </c>
      <c r="L15" s="12" t="s">
        <v>9</v>
      </c>
      <c r="M15" s="61">
        <v>0</v>
      </c>
      <c r="N15" s="62">
        <v>2</v>
      </c>
      <c r="O15" s="12" t="s">
        <v>9</v>
      </c>
      <c r="P15" s="61">
        <v>1</v>
      </c>
      <c r="Q15" s="60"/>
      <c r="R15" s="62">
        <v>0</v>
      </c>
      <c r="S15" s="12" t="s">
        <v>9</v>
      </c>
      <c r="T15" s="61">
        <v>0</v>
      </c>
      <c r="U15" s="20"/>
      <c r="V15" s="17"/>
    </row>
    <row r="16" spans="2:25" ht="20.100000000000001" customHeight="1" thickBot="1">
      <c r="B16" s="262"/>
      <c r="C16" s="28" t="s">
        <v>31</v>
      </c>
      <c r="D16" s="255" t="str">
        <f>E49</f>
        <v>南大分SS</v>
      </c>
      <c r="E16" s="255"/>
      <c r="F16" s="256"/>
      <c r="G16" s="254" t="str">
        <f>N48</f>
        <v>宗　方</v>
      </c>
      <c r="H16" s="255"/>
      <c r="I16" s="256"/>
      <c r="J16" s="68"/>
      <c r="K16" s="254" t="str">
        <f>H48</f>
        <v>滝尾下郡</v>
      </c>
      <c r="L16" s="255"/>
      <c r="M16" s="256"/>
      <c r="N16" s="254" t="str">
        <f>H49</f>
        <v>東大分</v>
      </c>
      <c r="O16" s="255"/>
      <c r="P16" s="256"/>
      <c r="Q16" s="68"/>
      <c r="R16" s="254" t="str">
        <f>K48</f>
        <v>明野西</v>
      </c>
      <c r="S16" s="255"/>
      <c r="T16" s="256"/>
      <c r="U16" s="22"/>
      <c r="V16" s="11"/>
    </row>
    <row r="17" spans="2:22" ht="20.100000000000001" customHeight="1">
      <c r="B17" s="260" t="s">
        <v>51</v>
      </c>
      <c r="C17" s="263" t="s">
        <v>21</v>
      </c>
      <c r="D17" s="54" t="str">
        <f>N48</f>
        <v>宗　方</v>
      </c>
      <c r="E17" s="54" t="s">
        <v>1</v>
      </c>
      <c r="F17" s="55" t="str">
        <f>K49</f>
        <v>明治北</v>
      </c>
      <c r="G17" s="56"/>
      <c r="H17" s="54"/>
      <c r="I17" s="54"/>
      <c r="J17" s="56"/>
      <c r="K17" s="56" t="str">
        <f>K48</f>
        <v>明野西</v>
      </c>
      <c r="L17" s="54" t="s">
        <v>1</v>
      </c>
      <c r="M17" s="54" t="str">
        <f>K49</f>
        <v>明治北</v>
      </c>
      <c r="N17" s="56"/>
      <c r="O17" s="54"/>
      <c r="P17" s="55"/>
      <c r="Q17" s="72"/>
      <c r="R17" s="59"/>
      <c r="S17" s="59"/>
      <c r="T17" s="69"/>
      <c r="U17" s="269" t="s">
        <v>46</v>
      </c>
      <c r="V17" s="270"/>
    </row>
    <row r="18" spans="2:22" ht="20.100000000000001" customHeight="1">
      <c r="B18" s="261"/>
      <c r="C18" s="264"/>
      <c r="D18" s="60">
        <v>1</v>
      </c>
      <c r="E18" s="12" t="s">
        <v>9</v>
      </c>
      <c r="F18" s="61">
        <v>2</v>
      </c>
      <c r="G18" s="62"/>
      <c r="H18" s="12"/>
      <c r="I18" s="60"/>
      <c r="J18" s="62"/>
      <c r="K18" s="62">
        <v>0</v>
      </c>
      <c r="L18" s="12" t="s">
        <v>9</v>
      </c>
      <c r="M18" s="60">
        <v>1</v>
      </c>
      <c r="N18" s="62"/>
      <c r="O18" s="12"/>
      <c r="P18" s="61"/>
      <c r="Q18" s="73"/>
      <c r="R18" s="60"/>
      <c r="S18" s="60"/>
      <c r="T18" s="63"/>
      <c r="U18" s="271"/>
      <c r="V18" s="272"/>
    </row>
    <row r="19" spans="2:22" ht="20.100000000000001" customHeight="1" thickBot="1">
      <c r="B19" s="262"/>
      <c r="C19" s="29" t="s">
        <v>41</v>
      </c>
      <c r="D19" s="255" t="str">
        <f>K48</f>
        <v>明野西</v>
      </c>
      <c r="E19" s="255"/>
      <c r="F19" s="256"/>
      <c r="G19" s="254"/>
      <c r="H19" s="255"/>
      <c r="I19" s="255"/>
      <c r="J19" s="74"/>
      <c r="K19" s="254" t="str">
        <f>N48</f>
        <v>宗　方</v>
      </c>
      <c r="L19" s="255"/>
      <c r="M19" s="255"/>
      <c r="N19" s="254"/>
      <c r="O19" s="255"/>
      <c r="P19" s="256"/>
      <c r="Q19" s="75"/>
      <c r="R19" s="68"/>
      <c r="S19" s="68"/>
      <c r="T19" s="76"/>
      <c r="U19" s="22"/>
      <c r="V19" s="11"/>
    </row>
    <row r="20" spans="2:22" ht="20.100000000000001" customHeight="1">
      <c r="B20" s="260" t="s">
        <v>29</v>
      </c>
      <c r="C20" s="263" t="s">
        <v>20</v>
      </c>
      <c r="D20" s="54" t="str">
        <f>K49</f>
        <v>明治北</v>
      </c>
      <c r="E20" s="54" t="s">
        <v>1</v>
      </c>
      <c r="F20" s="55" t="str">
        <f>H48</f>
        <v>滝尾下郡</v>
      </c>
      <c r="G20" s="56" t="str">
        <f>E48</f>
        <v>明　治</v>
      </c>
      <c r="H20" s="54" t="s">
        <v>1</v>
      </c>
      <c r="I20" s="54" t="str">
        <f>K48</f>
        <v>明野西</v>
      </c>
      <c r="J20" s="56"/>
      <c r="K20" s="56" t="str">
        <f>N48</f>
        <v>宗　方</v>
      </c>
      <c r="L20" s="54" t="s">
        <v>1</v>
      </c>
      <c r="M20" s="55" t="str">
        <f>H48</f>
        <v>滝尾下郡</v>
      </c>
      <c r="N20" s="56" t="str">
        <f>K49</f>
        <v>明治北</v>
      </c>
      <c r="O20" s="54" t="s">
        <v>1</v>
      </c>
      <c r="P20" s="55" t="str">
        <f>E48</f>
        <v>明　治</v>
      </c>
      <c r="Q20" s="72"/>
      <c r="R20" s="15" t="str">
        <f>Q49</f>
        <v>荏　隈</v>
      </c>
      <c r="S20" s="16" t="s">
        <v>1</v>
      </c>
      <c r="T20" s="35" t="str">
        <f>K48</f>
        <v>明野西</v>
      </c>
      <c r="U20" s="269" t="s">
        <v>46</v>
      </c>
      <c r="V20" s="270"/>
    </row>
    <row r="21" spans="2:22" ht="15" customHeight="1">
      <c r="B21" s="261"/>
      <c r="C21" s="264"/>
      <c r="D21" s="60">
        <v>3</v>
      </c>
      <c r="E21" s="12" t="s">
        <v>9</v>
      </c>
      <c r="F21" s="61">
        <v>0</v>
      </c>
      <c r="G21" s="62">
        <v>2</v>
      </c>
      <c r="H21" s="12" t="s">
        <v>9</v>
      </c>
      <c r="I21" s="60">
        <v>2</v>
      </c>
      <c r="J21" s="62"/>
      <c r="K21" s="62">
        <v>1</v>
      </c>
      <c r="L21" s="12" t="s">
        <v>9</v>
      </c>
      <c r="M21" s="61">
        <v>2</v>
      </c>
      <c r="N21" s="62">
        <v>4</v>
      </c>
      <c r="O21" s="12" t="s">
        <v>9</v>
      </c>
      <c r="P21" s="61">
        <v>1</v>
      </c>
      <c r="Q21" s="73"/>
      <c r="R21" s="62">
        <v>0</v>
      </c>
      <c r="S21" s="12" t="s">
        <v>9</v>
      </c>
      <c r="T21" s="61">
        <v>0</v>
      </c>
      <c r="U21" s="271"/>
      <c r="V21" s="272"/>
    </row>
    <row r="22" spans="2:22" ht="20.100000000000001" customHeight="1" thickBot="1">
      <c r="B22" s="262"/>
      <c r="C22" s="28" t="s">
        <v>36</v>
      </c>
      <c r="D22" s="255" t="str">
        <f>E48</f>
        <v>明　治</v>
      </c>
      <c r="E22" s="255"/>
      <c r="F22" s="256"/>
      <c r="G22" s="254" t="str">
        <f>K49</f>
        <v>明治北</v>
      </c>
      <c r="H22" s="255"/>
      <c r="I22" s="255"/>
      <c r="J22" s="74"/>
      <c r="K22" s="254" t="str">
        <f>K48</f>
        <v>明野西</v>
      </c>
      <c r="L22" s="255"/>
      <c r="M22" s="256"/>
      <c r="N22" s="254" t="str">
        <f>H48</f>
        <v>滝尾下郡</v>
      </c>
      <c r="O22" s="255"/>
      <c r="P22" s="256"/>
      <c r="Q22" s="75"/>
      <c r="R22" s="254" t="str">
        <f>N48</f>
        <v>宗　方</v>
      </c>
      <c r="S22" s="255"/>
      <c r="T22" s="256"/>
      <c r="U22" s="22"/>
      <c r="V22" s="11"/>
    </row>
    <row r="23" spans="2:22" ht="20.100000000000001" customHeight="1">
      <c r="B23" s="277" t="s">
        <v>61</v>
      </c>
      <c r="C23" s="279" t="s">
        <v>48</v>
      </c>
      <c r="D23" s="54"/>
      <c r="E23" s="54"/>
      <c r="F23" s="55"/>
      <c r="G23" s="56"/>
      <c r="H23" s="54"/>
      <c r="I23" s="55"/>
      <c r="J23" s="54"/>
      <c r="K23" s="56"/>
      <c r="L23" s="54"/>
      <c r="M23" s="55"/>
      <c r="N23" s="56"/>
      <c r="O23" s="54"/>
      <c r="P23" s="55"/>
      <c r="Q23" s="59"/>
      <c r="R23" s="50"/>
      <c r="S23" s="59"/>
      <c r="T23" s="69"/>
      <c r="U23" s="269" t="s">
        <v>55</v>
      </c>
      <c r="V23" s="270"/>
    </row>
    <row r="24" spans="2:22" ht="11.25" customHeight="1" thickBot="1">
      <c r="B24" s="278"/>
      <c r="C24" s="280"/>
      <c r="D24" s="68"/>
      <c r="E24" s="25"/>
      <c r="F24" s="77"/>
      <c r="G24" s="74"/>
      <c r="H24" s="25"/>
      <c r="I24" s="77"/>
      <c r="J24" s="68"/>
      <c r="K24" s="74"/>
      <c r="L24" s="25"/>
      <c r="M24" s="77"/>
      <c r="N24" s="74"/>
      <c r="O24" s="25"/>
      <c r="P24" s="77"/>
      <c r="Q24" s="68"/>
      <c r="R24" s="74"/>
      <c r="S24" s="68"/>
      <c r="T24" s="76"/>
      <c r="U24" s="281"/>
      <c r="V24" s="282"/>
    </row>
    <row r="25" spans="2:22" ht="20.100000000000001" customHeight="1">
      <c r="B25" s="261" t="s">
        <v>50</v>
      </c>
      <c r="C25" s="264" t="s">
        <v>21</v>
      </c>
      <c r="D25" s="15" t="str">
        <f>E49</f>
        <v>南大分SS</v>
      </c>
      <c r="E25" s="16" t="s">
        <v>1</v>
      </c>
      <c r="F25" s="35" t="str">
        <f>K49</f>
        <v>明治北</v>
      </c>
      <c r="G25" s="15" t="str">
        <f>K48</f>
        <v>明野西</v>
      </c>
      <c r="H25" s="16" t="s">
        <v>1</v>
      </c>
      <c r="I25" s="35" t="str">
        <f>Q48</f>
        <v>明野東</v>
      </c>
      <c r="J25" s="15"/>
      <c r="K25" s="50"/>
      <c r="L25" s="78"/>
      <c r="M25" s="78"/>
      <c r="N25" s="50"/>
      <c r="O25" s="78"/>
      <c r="P25" s="78"/>
      <c r="Q25" s="73"/>
      <c r="R25" s="78"/>
      <c r="S25" s="78"/>
      <c r="T25" s="78"/>
      <c r="U25" s="269" t="s">
        <v>62</v>
      </c>
      <c r="V25" s="270"/>
    </row>
    <row r="26" spans="2:22" ht="15" customHeight="1">
      <c r="B26" s="261"/>
      <c r="C26" s="264"/>
      <c r="D26" s="62">
        <v>1</v>
      </c>
      <c r="E26" s="12" t="s">
        <v>9</v>
      </c>
      <c r="F26" s="61">
        <v>3</v>
      </c>
      <c r="G26" s="62">
        <v>4</v>
      </c>
      <c r="H26" s="12" t="s">
        <v>9</v>
      </c>
      <c r="I26" s="61">
        <v>0</v>
      </c>
      <c r="J26" s="62"/>
      <c r="K26" s="62"/>
      <c r="L26" s="78"/>
      <c r="M26" s="78"/>
      <c r="N26" s="62"/>
      <c r="O26" s="78"/>
      <c r="P26" s="78"/>
      <c r="Q26" s="73"/>
      <c r="R26" s="78"/>
      <c r="S26" s="78"/>
      <c r="T26" s="78"/>
      <c r="U26" s="271"/>
      <c r="V26" s="272"/>
    </row>
    <row r="27" spans="2:22" ht="20.100000000000001" customHeight="1" thickBot="1">
      <c r="B27" s="262"/>
      <c r="C27" s="28" t="s">
        <v>23</v>
      </c>
      <c r="D27" s="254" t="str">
        <f>Q48</f>
        <v>明野東</v>
      </c>
      <c r="E27" s="255"/>
      <c r="F27" s="256"/>
      <c r="G27" s="254" t="str">
        <f>K49</f>
        <v>明治北</v>
      </c>
      <c r="H27" s="255"/>
      <c r="I27" s="256"/>
      <c r="J27" s="74"/>
      <c r="K27" s="74"/>
      <c r="L27" s="78"/>
      <c r="M27" s="78"/>
      <c r="N27" s="74"/>
      <c r="O27" s="78"/>
      <c r="P27" s="78"/>
      <c r="Q27" s="75"/>
      <c r="R27" s="78"/>
      <c r="S27" s="78"/>
      <c r="T27" s="78"/>
      <c r="U27" s="281"/>
      <c r="V27" s="282"/>
    </row>
    <row r="28" spans="2:22" ht="20.100000000000001" customHeight="1">
      <c r="B28" s="277" t="s">
        <v>54</v>
      </c>
      <c r="C28" s="279" t="s">
        <v>48</v>
      </c>
      <c r="D28" s="54"/>
      <c r="E28" s="54"/>
      <c r="F28" s="55"/>
      <c r="G28" s="56"/>
      <c r="H28" s="54"/>
      <c r="I28" s="55"/>
      <c r="J28" s="54"/>
      <c r="K28" s="56"/>
      <c r="L28" s="54"/>
      <c r="M28" s="55"/>
      <c r="N28" s="56"/>
      <c r="O28" s="54"/>
      <c r="P28" s="55"/>
      <c r="Q28" s="59"/>
      <c r="R28" s="50"/>
      <c r="S28" s="59"/>
      <c r="T28" s="69"/>
      <c r="U28" s="269" t="s">
        <v>52</v>
      </c>
      <c r="V28" s="270"/>
    </row>
    <row r="29" spans="2:22" ht="10.5" customHeight="1" thickBot="1">
      <c r="B29" s="283"/>
      <c r="C29" s="284"/>
      <c r="D29" s="60"/>
      <c r="E29" s="12"/>
      <c r="F29" s="61"/>
      <c r="G29" s="62"/>
      <c r="H29" s="12"/>
      <c r="I29" s="61"/>
      <c r="J29" s="60"/>
      <c r="K29" s="62"/>
      <c r="L29" s="12"/>
      <c r="M29" s="61"/>
      <c r="N29" s="62"/>
      <c r="O29" s="12"/>
      <c r="P29" s="61"/>
      <c r="Q29" s="60"/>
      <c r="R29" s="62"/>
      <c r="S29" s="60"/>
      <c r="T29" s="63"/>
      <c r="U29" s="271"/>
      <c r="V29" s="272"/>
    </row>
    <row r="30" spans="2:22" ht="20.100000000000001" customHeight="1">
      <c r="B30" s="260" t="s">
        <v>28</v>
      </c>
      <c r="C30" s="263" t="s">
        <v>22</v>
      </c>
      <c r="D30" s="54" t="str">
        <f>N49</f>
        <v>竹田直入</v>
      </c>
      <c r="E30" s="54" t="s">
        <v>1</v>
      </c>
      <c r="F30" s="55" t="str">
        <f>E49</f>
        <v>南大分SS</v>
      </c>
      <c r="G30" s="56" t="str">
        <f>Q49</f>
        <v>荏　隈</v>
      </c>
      <c r="H30" s="54" t="s">
        <v>1</v>
      </c>
      <c r="I30" s="55" t="str">
        <f>Q48</f>
        <v>明野東</v>
      </c>
      <c r="J30" s="54"/>
      <c r="K30" s="56" t="str">
        <f>N48</f>
        <v>宗　方</v>
      </c>
      <c r="L30" s="54" t="s">
        <v>1</v>
      </c>
      <c r="M30" s="55" t="str">
        <f>N49</f>
        <v>竹田直入</v>
      </c>
      <c r="N30" s="56" t="str">
        <f>E49</f>
        <v>南大分SS</v>
      </c>
      <c r="O30" s="54" t="s">
        <v>1</v>
      </c>
      <c r="P30" s="55" t="str">
        <f>Q48</f>
        <v>明野東</v>
      </c>
      <c r="Q30" s="54"/>
      <c r="R30" s="56" t="str">
        <f>N48</f>
        <v>宗　方</v>
      </c>
      <c r="S30" s="54" t="s">
        <v>1</v>
      </c>
      <c r="T30" s="57" t="str">
        <f>Q49</f>
        <v>荏　隈</v>
      </c>
      <c r="U30" s="23" t="s">
        <v>45</v>
      </c>
      <c r="V30" s="18"/>
    </row>
    <row r="31" spans="2:22" ht="15" customHeight="1">
      <c r="B31" s="261"/>
      <c r="C31" s="264"/>
      <c r="D31" s="60">
        <v>1</v>
      </c>
      <c r="E31" s="12" t="s">
        <v>9</v>
      </c>
      <c r="F31" s="61">
        <v>0</v>
      </c>
      <c r="G31" s="62">
        <v>0</v>
      </c>
      <c r="H31" s="12" t="s">
        <v>9</v>
      </c>
      <c r="I31" s="61">
        <v>1</v>
      </c>
      <c r="J31" s="60"/>
      <c r="K31" s="62"/>
      <c r="L31" s="12" t="s">
        <v>9</v>
      </c>
      <c r="M31" s="61"/>
      <c r="N31" s="62">
        <v>1</v>
      </c>
      <c r="O31" s="12" t="s">
        <v>9</v>
      </c>
      <c r="P31" s="61">
        <v>3</v>
      </c>
      <c r="Q31" s="60"/>
      <c r="R31" s="62"/>
      <c r="S31" s="12" t="s">
        <v>9</v>
      </c>
      <c r="T31" s="63"/>
      <c r="U31" s="24" t="s">
        <v>47</v>
      </c>
      <c r="V31" s="17"/>
    </row>
    <row r="32" spans="2:22" ht="20.100000000000001" customHeight="1" thickBot="1">
      <c r="B32" s="262"/>
      <c r="C32" s="28" t="s">
        <v>24</v>
      </c>
      <c r="D32" s="255" t="str">
        <f>Q48</f>
        <v>明野東</v>
      </c>
      <c r="E32" s="255"/>
      <c r="F32" s="256"/>
      <c r="G32" s="254" t="str">
        <f>N49</f>
        <v>竹田直入</v>
      </c>
      <c r="H32" s="255"/>
      <c r="I32" s="256"/>
      <c r="J32" s="68"/>
      <c r="K32" s="254" t="str">
        <f>Q49</f>
        <v>荏　隈</v>
      </c>
      <c r="L32" s="255"/>
      <c r="M32" s="256"/>
      <c r="N32" s="254" t="str">
        <f>N48</f>
        <v>宗　方</v>
      </c>
      <c r="O32" s="255"/>
      <c r="P32" s="256"/>
      <c r="Q32" s="68"/>
      <c r="R32" s="254" t="str">
        <f>E49</f>
        <v>南大分SS</v>
      </c>
      <c r="S32" s="255"/>
      <c r="T32" s="257"/>
      <c r="U32" s="22"/>
      <c r="V32" s="11"/>
    </row>
    <row r="33" spans="2:22" ht="19.5" customHeight="1">
      <c r="B33" s="277" t="s">
        <v>60</v>
      </c>
      <c r="C33" s="279" t="s">
        <v>48</v>
      </c>
      <c r="D33" s="78"/>
      <c r="E33" s="78"/>
      <c r="F33" s="78"/>
      <c r="G33" s="56"/>
      <c r="H33" s="54"/>
      <c r="I33" s="55"/>
      <c r="J33" s="54"/>
      <c r="K33" s="50"/>
      <c r="L33" s="78"/>
      <c r="M33" s="78"/>
      <c r="N33" s="56"/>
      <c r="O33" s="54"/>
      <c r="P33" s="55"/>
      <c r="Q33" s="59"/>
      <c r="R33" s="50"/>
      <c r="S33" s="59"/>
      <c r="T33" s="69"/>
      <c r="U33" s="269" t="s">
        <v>58</v>
      </c>
      <c r="V33" s="270"/>
    </row>
    <row r="34" spans="2:22" ht="9.75" customHeight="1" thickBot="1">
      <c r="B34" s="283"/>
      <c r="C34" s="284"/>
      <c r="D34" s="78"/>
      <c r="E34" s="78"/>
      <c r="F34" s="78"/>
      <c r="G34" s="15"/>
      <c r="H34" s="16"/>
      <c r="I34" s="35"/>
      <c r="J34" s="16"/>
      <c r="K34" s="74"/>
      <c r="L34" s="78"/>
      <c r="M34" s="78"/>
      <c r="N34" s="15"/>
      <c r="O34" s="16"/>
      <c r="P34" s="35"/>
      <c r="Q34" s="60"/>
      <c r="R34" s="62"/>
      <c r="S34" s="60"/>
      <c r="T34" s="63"/>
      <c r="U34" s="271"/>
      <c r="V34" s="272"/>
    </row>
    <row r="35" spans="2:22" ht="20.100000000000001" customHeight="1">
      <c r="B35" s="260" t="s">
        <v>25</v>
      </c>
      <c r="C35" s="263" t="s">
        <v>32</v>
      </c>
      <c r="D35" s="54" t="str">
        <f>E48</f>
        <v>明　治</v>
      </c>
      <c r="E35" s="54" t="s">
        <v>1</v>
      </c>
      <c r="F35" s="55" t="str">
        <f>N49</f>
        <v>竹田直入</v>
      </c>
      <c r="G35" s="56" t="str">
        <f>H48</f>
        <v>滝尾下郡</v>
      </c>
      <c r="H35" s="54" t="s">
        <v>1</v>
      </c>
      <c r="I35" s="55" t="str">
        <f>Q49</f>
        <v>荏　隈</v>
      </c>
      <c r="J35" s="54"/>
      <c r="K35" s="56" t="str">
        <f>H49</f>
        <v>東大分</v>
      </c>
      <c r="L35" s="54" t="s">
        <v>1</v>
      </c>
      <c r="M35" s="55" t="str">
        <f>E48</f>
        <v>明　治</v>
      </c>
      <c r="N35" s="56" t="str">
        <f>N49</f>
        <v>竹田直入</v>
      </c>
      <c r="O35" s="54" t="s">
        <v>1</v>
      </c>
      <c r="P35" s="55" t="str">
        <f>H48</f>
        <v>滝尾下郡</v>
      </c>
      <c r="Q35" s="54"/>
      <c r="R35" s="56" t="str">
        <f>Q49</f>
        <v>荏　隈</v>
      </c>
      <c r="S35" s="54" t="s">
        <v>1</v>
      </c>
      <c r="T35" s="57" t="str">
        <f>H49</f>
        <v>東大分</v>
      </c>
      <c r="U35" s="269" t="s">
        <v>49</v>
      </c>
      <c r="V35" s="270"/>
    </row>
    <row r="36" spans="2:22" ht="15" customHeight="1">
      <c r="B36" s="261"/>
      <c r="C36" s="264"/>
      <c r="D36" s="60">
        <v>1</v>
      </c>
      <c r="E36" s="12" t="s">
        <v>9</v>
      </c>
      <c r="F36" s="61">
        <v>4</v>
      </c>
      <c r="G36" s="62">
        <v>1</v>
      </c>
      <c r="H36" s="12" t="s">
        <v>9</v>
      </c>
      <c r="I36" s="61">
        <v>0</v>
      </c>
      <c r="J36" s="60"/>
      <c r="K36" s="62">
        <v>4</v>
      </c>
      <c r="L36" s="12" t="s">
        <v>9</v>
      </c>
      <c r="M36" s="61">
        <v>1</v>
      </c>
      <c r="N36" s="62">
        <v>3</v>
      </c>
      <c r="O36" s="12" t="s">
        <v>9</v>
      </c>
      <c r="P36" s="61">
        <v>0</v>
      </c>
      <c r="Q36" s="60"/>
      <c r="R36" s="62">
        <v>0</v>
      </c>
      <c r="S36" s="12" t="s">
        <v>9</v>
      </c>
      <c r="T36" s="63">
        <v>2</v>
      </c>
      <c r="U36" s="271"/>
      <c r="V36" s="272"/>
    </row>
    <row r="37" spans="2:22" ht="20.100000000000001" customHeight="1" thickBot="1">
      <c r="B37" s="262"/>
      <c r="C37" s="30" t="s">
        <v>33</v>
      </c>
      <c r="D37" s="255" t="str">
        <f>Q49</f>
        <v>荏　隈</v>
      </c>
      <c r="E37" s="255"/>
      <c r="F37" s="256"/>
      <c r="G37" s="254" t="str">
        <f>E48</f>
        <v>明　治</v>
      </c>
      <c r="H37" s="255"/>
      <c r="I37" s="256"/>
      <c r="J37" s="68"/>
      <c r="K37" s="254" t="str">
        <f>H48</f>
        <v>滝尾下郡</v>
      </c>
      <c r="L37" s="255"/>
      <c r="M37" s="256"/>
      <c r="N37" s="254" t="str">
        <f>H49</f>
        <v>東大分</v>
      </c>
      <c r="O37" s="255"/>
      <c r="P37" s="256"/>
      <c r="Q37" s="68"/>
      <c r="R37" s="254" t="str">
        <f>N49</f>
        <v>竹田直入</v>
      </c>
      <c r="S37" s="255"/>
      <c r="T37" s="257"/>
      <c r="U37" s="271"/>
      <c r="V37" s="272"/>
    </row>
    <row r="38" spans="2:22" ht="20.100000000000001" customHeight="1">
      <c r="B38" s="260" t="s">
        <v>26</v>
      </c>
      <c r="C38" s="263" t="s">
        <v>34</v>
      </c>
      <c r="D38" s="54" t="str">
        <f>Q48</f>
        <v>明野東</v>
      </c>
      <c r="E38" s="54" t="s">
        <v>1</v>
      </c>
      <c r="F38" s="55" t="str">
        <f>H49</f>
        <v>東大分</v>
      </c>
      <c r="G38" s="56" t="str">
        <f>E48</f>
        <v>明　治</v>
      </c>
      <c r="H38" s="54" t="s">
        <v>1</v>
      </c>
      <c r="I38" s="55" t="str">
        <f>E49</f>
        <v>南大分SS</v>
      </c>
      <c r="J38" s="54"/>
      <c r="K38" s="56" t="str">
        <f>Q48</f>
        <v>明野東</v>
      </c>
      <c r="L38" s="54" t="s">
        <v>1</v>
      </c>
      <c r="M38" s="55" t="str">
        <f>H48</f>
        <v>滝尾下郡</v>
      </c>
      <c r="N38" s="56" t="str">
        <f>E48</f>
        <v>明　治</v>
      </c>
      <c r="O38" s="54" t="s">
        <v>1</v>
      </c>
      <c r="P38" s="55" t="str">
        <f>Q49</f>
        <v>荏　隈</v>
      </c>
      <c r="Q38" s="59"/>
      <c r="R38" s="50"/>
      <c r="S38" s="59"/>
      <c r="T38" s="69"/>
      <c r="U38" s="20"/>
      <c r="V38" s="17"/>
    </row>
    <row r="39" spans="2:22" ht="15" customHeight="1">
      <c r="B39" s="261"/>
      <c r="C39" s="264"/>
      <c r="D39" s="60">
        <v>3</v>
      </c>
      <c r="E39" s="12" t="s">
        <v>9</v>
      </c>
      <c r="F39" s="61">
        <v>3</v>
      </c>
      <c r="G39" s="62">
        <v>0</v>
      </c>
      <c r="H39" s="12" t="s">
        <v>9</v>
      </c>
      <c r="I39" s="61">
        <v>3</v>
      </c>
      <c r="J39" s="60"/>
      <c r="K39" s="62">
        <v>1</v>
      </c>
      <c r="L39" s="12" t="s">
        <v>9</v>
      </c>
      <c r="M39" s="61">
        <v>3</v>
      </c>
      <c r="N39" s="62">
        <v>1</v>
      </c>
      <c r="O39" s="12" t="s">
        <v>9</v>
      </c>
      <c r="P39" s="61">
        <v>3</v>
      </c>
      <c r="Q39" s="60"/>
      <c r="R39" s="62"/>
      <c r="S39" s="60"/>
      <c r="T39" s="63"/>
      <c r="U39" s="20"/>
      <c r="V39" s="17"/>
    </row>
    <row r="40" spans="2:22" ht="20.100000000000001" customHeight="1" thickBot="1">
      <c r="B40" s="262"/>
      <c r="C40" s="28" t="s">
        <v>35</v>
      </c>
      <c r="D40" s="255" t="str">
        <f>Q49</f>
        <v>荏　隈</v>
      </c>
      <c r="E40" s="255"/>
      <c r="F40" s="256"/>
      <c r="G40" s="254" t="str">
        <f>H48</f>
        <v>滝尾下郡</v>
      </c>
      <c r="H40" s="255"/>
      <c r="I40" s="256"/>
      <c r="J40" s="68"/>
      <c r="K40" s="254" t="str">
        <f>H49</f>
        <v>東大分</v>
      </c>
      <c r="L40" s="255"/>
      <c r="M40" s="256"/>
      <c r="N40" s="254" t="str">
        <f>Q48</f>
        <v>明野東</v>
      </c>
      <c r="O40" s="255"/>
      <c r="P40" s="256"/>
      <c r="Q40" s="68"/>
      <c r="R40" s="74"/>
      <c r="S40" s="68"/>
      <c r="T40" s="76"/>
      <c r="U40" s="22"/>
      <c r="V40" s="11"/>
    </row>
    <row r="41" spans="2:22" ht="23.25" customHeight="1">
      <c r="B41" s="260" t="s">
        <v>56</v>
      </c>
      <c r="C41" s="263" t="s">
        <v>21</v>
      </c>
      <c r="D41" s="54" t="str">
        <f>K48</f>
        <v>明野西</v>
      </c>
      <c r="E41" s="54" t="s">
        <v>1</v>
      </c>
      <c r="F41" s="55" t="str">
        <f>H49</f>
        <v>東大分</v>
      </c>
      <c r="G41" s="50"/>
      <c r="H41" s="59"/>
      <c r="I41" s="79"/>
      <c r="J41" s="59"/>
      <c r="K41" s="56" t="str">
        <f>H49</f>
        <v>東大分</v>
      </c>
      <c r="L41" s="54" t="s">
        <v>1</v>
      </c>
      <c r="M41" s="55" t="str">
        <f>N49</f>
        <v>竹田直入</v>
      </c>
      <c r="N41" s="50"/>
      <c r="O41" s="59"/>
      <c r="P41" s="79"/>
      <c r="Q41" s="59"/>
      <c r="R41" s="56" t="str">
        <f>K48</f>
        <v>明野西</v>
      </c>
      <c r="S41" s="54" t="s">
        <v>1</v>
      </c>
      <c r="T41" s="57" t="str">
        <f>N49</f>
        <v>竹田直入</v>
      </c>
      <c r="U41" s="269" t="s">
        <v>57</v>
      </c>
      <c r="V41" s="270"/>
    </row>
    <row r="42" spans="2:22" ht="15" customHeight="1">
      <c r="B42" s="261"/>
      <c r="C42" s="264"/>
      <c r="D42" s="60"/>
      <c r="E42" s="12" t="s">
        <v>9</v>
      </c>
      <c r="F42" s="61"/>
      <c r="G42" s="62"/>
      <c r="H42" s="12"/>
      <c r="I42" s="61"/>
      <c r="J42" s="60"/>
      <c r="K42" s="62"/>
      <c r="L42" s="12" t="s">
        <v>9</v>
      </c>
      <c r="M42" s="61"/>
      <c r="N42" s="62"/>
      <c r="O42" s="12"/>
      <c r="P42" s="61"/>
      <c r="Q42" s="60"/>
      <c r="R42" s="62"/>
      <c r="S42" s="12" t="s">
        <v>9</v>
      </c>
      <c r="T42" s="63"/>
      <c r="U42" s="271"/>
      <c r="V42" s="272"/>
    </row>
    <row r="43" spans="2:22" ht="20.25" customHeight="1" thickBot="1">
      <c r="B43" s="262"/>
      <c r="C43" s="28" t="s">
        <v>16</v>
      </c>
      <c r="D43" s="255" t="str">
        <f>N49</f>
        <v>竹田直入</v>
      </c>
      <c r="E43" s="255"/>
      <c r="F43" s="256"/>
      <c r="G43" s="254"/>
      <c r="H43" s="255"/>
      <c r="I43" s="256"/>
      <c r="J43" s="68"/>
      <c r="K43" s="254" t="str">
        <f>K48</f>
        <v>明野西</v>
      </c>
      <c r="L43" s="255"/>
      <c r="M43" s="256"/>
      <c r="N43" s="254"/>
      <c r="O43" s="255"/>
      <c r="P43" s="256"/>
      <c r="Q43" s="68"/>
      <c r="R43" s="254" t="str">
        <f>H49</f>
        <v>東大分</v>
      </c>
      <c r="S43" s="255"/>
      <c r="T43" s="257"/>
      <c r="U43" s="271"/>
      <c r="V43" s="272"/>
    </row>
    <row r="44" spans="2:22" ht="18.75" customHeight="1">
      <c r="B44" s="260" t="s">
        <v>59</v>
      </c>
      <c r="C44" s="263" t="s">
        <v>22</v>
      </c>
      <c r="D44" s="56" t="str">
        <f>N48</f>
        <v>宗　方</v>
      </c>
      <c r="E44" s="54" t="s">
        <v>1</v>
      </c>
      <c r="F44" s="54" t="str">
        <f>E49</f>
        <v>南大分SS</v>
      </c>
      <c r="G44" s="56"/>
      <c r="H44" s="54"/>
      <c r="I44" s="55"/>
      <c r="J44" s="54"/>
      <c r="K44" s="56"/>
      <c r="L44" s="54"/>
      <c r="M44" s="55"/>
      <c r="N44" s="56"/>
      <c r="O44" s="54"/>
      <c r="P44" s="55"/>
      <c r="Q44" s="59"/>
      <c r="R44" s="50"/>
      <c r="S44" s="59"/>
      <c r="T44" s="69"/>
      <c r="U44" s="271"/>
      <c r="V44" s="272"/>
    </row>
    <row r="45" spans="2:22" ht="15" customHeight="1">
      <c r="B45" s="261"/>
      <c r="C45" s="264"/>
      <c r="D45" s="62"/>
      <c r="E45" s="12" t="s">
        <v>9</v>
      </c>
      <c r="F45" s="60"/>
      <c r="G45" s="15"/>
      <c r="H45" s="16"/>
      <c r="I45" s="35"/>
      <c r="J45" s="16"/>
      <c r="K45" s="15"/>
      <c r="L45" s="16"/>
      <c r="M45" s="35"/>
      <c r="N45" s="15"/>
      <c r="O45" s="16"/>
      <c r="P45" s="35"/>
      <c r="Q45" s="60"/>
      <c r="R45" s="62"/>
      <c r="S45" s="60"/>
      <c r="T45" s="63"/>
      <c r="U45" s="271"/>
      <c r="V45" s="272"/>
    </row>
    <row r="46" spans="2:22" ht="20.25" customHeight="1" thickBot="1">
      <c r="B46" s="262"/>
      <c r="C46" s="29" t="s">
        <v>41</v>
      </c>
      <c r="D46" s="254" t="s">
        <v>41</v>
      </c>
      <c r="E46" s="255"/>
      <c r="F46" s="255"/>
      <c r="G46" s="74"/>
      <c r="H46" s="25"/>
      <c r="I46" s="77"/>
      <c r="J46" s="68"/>
      <c r="K46" s="74"/>
      <c r="L46" s="25"/>
      <c r="M46" s="77"/>
      <c r="N46" s="74"/>
      <c r="O46" s="25"/>
      <c r="P46" s="77"/>
      <c r="Q46" s="68"/>
      <c r="R46" s="74"/>
      <c r="S46" s="68"/>
      <c r="T46" s="76"/>
      <c r="U46" s="281"/>
      <c r="V46" s="282"/>
    </row>
    <row r="47" spans="2:22" ht="7.5" customHeight="1" thickBot="1"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2" ht="24.75" customHeight="1">
      <c r="D48" s="31">
        <v>1</v>
      </c>
      <c r="E48" s="288" t="s">
        <v>38</v>
      </c>
      <c r="F48" s="289"/>
      <c r="G48" s="32">
        <v>2</v>
      </c>
      <c r="H48" s="288" t="s">
        <v>10</v>
      </c>
      <c r="I48" s="289"/>
      <c r="J48" s="32">
        <v>3</v>
      </c>
      <c r="K48" s="288" t="s">
        <v>11</v>
      </c>
      <c r="L48" s="289"/>
      <c r="M48" s="32">
        <v>4</v>
      </c>
      <c r="N48" s="288" t="s">
        <v>40</v>
      </c>
      <c r="O48" s="289"/>
      <c r="P48" s="32">
        <v>5</v>
      </c>
      <c r="Q48" s="288" t="s">
        <v>12</v>
      </c>
      <c r="R48" s="290"/>
      <c r="S48" s="78"/>
      <c r="T48" s="78"/>
    </row>
    <row r="49" spans="4:20" ht="24.75" customHeight="1" thickBot="1">
      <c r="D49" s="33">
        <v>6</v>
      </c>
      <c r="E49" s="285" t="s">
        <v>63</v>
      </c>
      <c r="F49" s="286"/>
      <c r="G49" s="34">
        <v>7</v>
      </c>
      <c r="H49" s="285" t="s">
        <v>13</v>
      </c>
      <c r="I49" s="286"/>
      <c r="J49" s="34">
        <v>8</v>
      </c>
      <c r="K49" s="285" t="s">
        <v>14</v>
      </c>
      <c r="L49" s="286"/>
      <c r="M49" s="34">
        <v>9</v>
      </c>
      <c r="N49" s="285" t="s">
        <v>15</v>
      </c>
      <c r="O49" s="286"/>
      <c r="P49" s="34">
        <v>10</v>
      </c>
      <c r="Q49" s="285" t="s">
        <v>39</v>
      </c>
      <c r="R49" s="287"/>
      <c r="S49" s="78"/>
      <c r="T49" s="78"/>
    </row>
    <row r="50" spans="4:20" ht="27.75" customHeight="1">
      <c r="D50" s="10"/>
      <c r="J50" s="7"/>
    </row>
    <row r="51" spans="4:20" ht="27.75" customHeight="1">
      <c r="J51" s="7"/>
    </row>
    <row r="52" spans="4:20" ht="27.75" customHeight="1"/>
    <row r="53" spans="4:20" ht="27.75" customHeight="1"/>
    <row r="54" spans="4:20" ht="19.5" customHeight="1"/>
  </sheetData>
  <mergeCells count="103">
    <mergeCell ref="U41:V46"/>
    <mergeCell ref="D43:F43"/>
    <mergeCell ref="G43:I43"/>
    <mergeCell ref="K43:M43"/>
    <mergeCell ref="N43:P43"/>
    <mergeCell ref="R43:T43"/>
    <mergeCell ref="B44:B46"/>
    <mergeCell ref="C44:C45"/>
    <mergeCell ref="E49:F49"/>
    <mergeCell ref="H49:I49"/>
    <mergeCell ref="K49:L49"/>
    <mergeCell ref="N49:O49"/>
    <mergeCell ref="Q49:R49"/>
    <mergeCell ref="D46:F46"/>
    <mergeCell ref="E48:F48"/>
    <mergeCell ref="H48:I48"/>
    <mergeCell ref="K48:L48"/>
    <mergeCell ref="N48:O48"/>
    <mergeCell ref="Q48:R48"/>
    <mergeCell ref="B38:B40"/>
    <mergeCell ref="C38:C39"/>
    <mergeCell ref="D40:F40"/>
    <mergeCell ref="G40:I40"/>
    <mergeCell ref="K40:M40"/>
    <mergeCell ref="N40:P40"/>
    <mergeCell ref="B33:B34"/>
    <mergeCell ref="C33:C34"/>
    <mergeCell ref="B41:B43"/>
    <mergeCell ref="C41:C42"/>
    <mergeCell ref="U33:V34"/>
    <mergeCell ref="B35:B37"/>
    <mergeCell ref="C35:C36"/>
    <mergeCell ref="U35:V37"/>
    <mergeCell ref="D37:F37"/>
    <mergeCell ref="G37:I37"/>
    <mergeCell ref="K37:M37"/>
    <mergeCell ref="N37:P37"/>
    <mergeCell ref="B28:B29"/>
    <mergeCell ref="C28:C29"/>
    <mergeCell ref="U28:V29"/>
    <mergeCell ref="B30:B32"/>
    <mergeCell ref="C30:C31"/>
    <mergeCell ref="D32:F32"/>
    <mergeCell ref="G32:I32"/>
    <mergeCell ref="K32:M32"/>
    <mergeCell ref="N32:P32"/>
    <mergeCell ref="R32:T32"/>
    <mergeCell ref="R37:T37"/>
    <mergeCell ref="B23:B24"/>
    <mergeCell ref="C23:C24"/>
    <mergeCell ref="U23:V24"/>
    <mergeCell ref="B25:B27"/>
    <mergeCell ref="C25:C26"/>
    <mergeCell ref="U25:V27"/>
    <mergeCell ref="R22:T22"/>
    <mergeCell ref="D27:F27"/>
    <mergeCell ref="G27:I27"/>
    <mergeCell ref="B20:B22"/>
    <mergeCell ref="C20:C21"/>
    <mergeCell ref="U20:V21"/>
    <mergeCell ref="D22:F22"/>
    <mergeCell ref="G22:I22"/>
    <mergeCell ref="K22:M22"/>
    <mergeCell ref="N22:P22"/>
    <mergeCell ref="B17:B19"/>
    <mergeCell ref="C17:C18"/>
    <mergeCell ref="U17:V18"/>
    <mergeCell ref="D19:F19"/>
    <mergeCell ref="G19:I19"/>
    <mergeCell ref="K19:M19"/>
    <mergeCell ref="N19:P19"/>
    <mergeCell ref="U11:V12"/>
    <mergeCell ref="D13:F13"/>
    <mergeCell ref="G13:I13"/>
    <mergeCell ref="N13:P13"/>
    <mergeCell ref="C14:C15"/>
    <mergeCell ref="D16:F16"/>
    <mergeCell ref="G16:I16"/>
    <mergeCell ref="K16:M16"/>
    <mergeCell ref="N16:P16"/>
    <mergeCell ref="R16:T16"/>
    <mergeCell ref="B11:B16"/>
    <mergeCell ref="C11:C12"/>
    <mergeCell ref="U4:V4"/>
    <mergeCell ref="B5:B10"/>
    <mergeCell ref="C5:C6"/>
    <mergeCell ref="D7:F7"/>
    <mergeCell ref="G7:I7"/>
    <mergeCell ref="K7:M7"/>
    <mergeCell ref="N7:P7"/>
    <mergeCell ref="R7:T7"/>
    <mergeCell ref="C8:C9"/>
    <mergeCell ref="D10:F10"/>
    <mergeCell ref="B2:I2"/>
    <mergeCell ref="D4:F4"/>
    <mergeCell ref="G4:I4"/>
    <mergeCell ref="K4:M4"/>
    <mergeCell ref="N4:P4"/>
    <mergeCell ref="R4:T4"/>
    <mergeCell ref="G10:I10"/>
    <mergeCell ref="K10:M10"/>
    <mergeCell ref="N10:P10"/>
    <mergeCell ref="R10:T10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zoomScaleNormal="100" workbookViewId="0">
      <pane ySplit="930" activePane="bottomLeft"/>
      <selection pane="bottomLeft" activeCell="D23" sqref="D23"/>
    </sheetView>
  </sheetViews>
  <sheetFormatPr defaultRowHeight="13.5"/>
  <cols>
    <col min="1" max="1" width="5" customWidth="1"/>
    <col min="2" max="2" width="6.2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38" width="5" customWidth="1"/>
  </cols>
  <sheetData>
    <row r="1" spans="1:38" ht="18.75" customHeight="1">
      <c r="C1" s="363" t="s">
        <v>403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</row>
    <row r="2" spans="1:38" ht="18.75" customHeight="1">
      <c r="A2" s="197"/>
      <c r="B2" s="197"/>
      <c r="C2" s="364" t="s">
        <v>404</v>
      </c>
      <c r="D2" s="365"/>
      <c r="E2" s="318"/>
      <c r="F2" s="364" t="s">
        <v>405</v>
      </c>
      <c r="G2" s="365"/>
      <c r="H2" s="318"/>
      <c r="I2" s="364" t="s">
        <v>406</v>
      </c>
      <c r="J2" s="365"/>
      <c r="K2" s="318"/>
      <c r="L2" s="364" t="s">
        <v>407</v>
      </c>
      <c r="M2" s="365"/>
      <c r="N2" s="318"/>
      <c r="O2" s="364" t="s">
        <v>408</v>
      </c>
      <c r="P2" s="365"/>
      <c r="Q2" s="318"/>
      <c r="R2" s="364" t="s">
        <v>409</v>
      </c>
      <c r="S2" s="365"/>
      <c r="T2" s="318"/>
      <c r="U2" s="364" t="s">
        <v>410</v>
      </c>
      <c r="V2" s="365"/>
      <c r="W2" s="318"/>
      <c r="X2" s="364" t="s">
        <v>411</v>
      </c>
      <c r="Y2" s="365"/>
      <c r="Z2" s="318"/>
      <c r="AA2" s="364" t="s">
        <v>412</v>
      </c>
      <c r="AB2" s="365"/>
      <c r="AC2" s="318"/>
      <c r="AD2" s="367" t="s">
        <v>413</v>
      </c>
      <c r="AE2" s="368"/>
      <c r="AF2" s="369"/>
      <c r="AG2" s="201" t="s">
        <v>335</v>
      </c>
      <c r="AH2" s="201" t="s">
        <v>336</v>
      </c>
      <c r="AI2" s="201" t="s">
        <v>337</v>
      </c>
      <c r="AJ2" s="201" t="s">
        <v>9</v>
      </c>
      <c r="AK2" s="205" t="s">
        <v>339</v>
      </c>
      <c r="AL2" s="203" t="s">
        <v>354</v>
      </c>
    </row>
    <row r="3" spans="1:38" ht="21" customHeight="1">
      <c r="A3" s="366" t="str">
        <f>C2</f>
        <v>森岡</v>
      </c>
      <c r="B3" s="197" t="s">
        <v>334</v>
      </c>
      <c r="C3" s="212"/>
      <c r="D3" s="210"/>
      <c r="E3" s="213"/>
      <c r="F3" s="198"/>
      <c r="G3" s="221" t="str">
        <f>IF(F4="","",IF(F4&gt;H4,"○",IF(F4&lt;H4,"●",IF(F4=H4,"△"))))</f>
        <v>●</v>
      </c>
      <c r="H3" s="200"/>
      <c r="I3" s="198"/>
      <c r="J3" s="236" t="str">
        <f>IF(I4="","",IF(I4&gt;K4,"○",IF(I4&lt;K4,"●",IF(I4=K4,"△"))))</f>
        <v>●</v>
      </c>
      <c r="K3" s="200"/>
      <c r="L3" s="198"/>
      <c r="M3" s="198"/>
      <c r="N3" s="200"/>
      <c r="O3" s="198"/>
      <c r="P3" s="221" t="str">
        <f>IF(O4="","",IF(O4&gt;Q4,"○",IF(O4&lt;Q4,"●",IF(O4=Q4,"△"))))</f>
        <v>○</v>
      </c>
      <c r="Q3" s="200"/>
      <c r="R3" s="198"/>
      <c r="S3" s="247" t="str">
        <f>IF(R4="","",IF(R4&gt;T4,"○",IF(R4&lt;T4,"●",IF(R4=T4,"△"))))</f>
        <v>○</v>
      </c>
      <c r="T3" s="200"/>
      <c r="U3" s="198"/>
      <c r="V3" s="246" t="str">
        <f>IF(U4="","",IF(U4&gt;W4,"○",IF(U4&lt;W4,"●",IF(U4=W4,"△"))))</f>
        <v>○</v>
      </c>
      <c r="W3" s="198"/>
      <c r="X3" s="199"/>
      <c r="Y3" s="235" t="str">
        <f>IF(X4="","",IF(X4&gt;Z4,"○",IF(X4&lt;Z4,"●",IF(X4=Z4,"△"))))</f>
        <v>△</v>
      </c>
      <c r="Z3" s="196"/>
      <c r="AA3" s="198"/>
      <c r="AB3" s="246" t="str">
        <f>IF(AA4="","",IF(AA4&gt;AC4,"○",IF(AA4&lt;AC4,"●",IF(AA4=AC4,"△"))))</f>
        <v>●</v>
      </c>
      <c r="AC3" s="198"/>
      <c r="AD3" s="199"/>
      <c r="AE3" s="247" t="str">
        <f>IF(AD4="","",IF(AD4&gt;AF4,"○",IF(AD4&lt;AF4,"●",IF(AD4=AF4,"△"))))</f>
        <v>●</v>
      </c>
      <c r="AF3" s="196"/>
      <c r="AG3" s="201">
        <f>COUNTIF(C3:AE3,"○")</f>
        <v>3</v>
      </c>
      <c r="AH3" s="201">
        <f>COUNTIF(C3:AE3,"●")</f>
        <v>4</v>
      </c>
      <c r="AI3" s="201">
        <f>COUNTIF(C3:AE3,"△")</f>
        <v>1</v>
      </c>
      <c r="AJ3" s="201">
        <f>SUM(C4,F4,I4,L4,O4,R4,U4,X4,AA4,AD4)</f>
        <v>16</v>
      </c>
      <c r="AK3" s="220">
        <f>SUM(E4,H4,K4,N4,Q4,T4,W4,Z4,AC4,AF4,I1)</f>
        <v>11</v>
      </c>
      <c r="AL3" s="203">
        <f>SUM((AG3*3)+(AI3*1))</f>
        <v>10</v>
      </c>
    </row>
    <row r="4" spans="1:38" ht="21" customHeight="1">
      <c r="A4" s="366"/>
      <c r="B4" s="197" t="s">
        <v>333</v>
      </c>
      <c r="C4" s="212"/>
      <c r="D4" s="210"/>
      <c r="E4" s="213"/>
      <c r="F4" s="198">
        <f>IF('５部'!C7="","",'５部'!C7)</f>
        <v>0</v>
      </c>
      <c r="G4" s="198" t="s">
        <v>402</v>
      </c>
      <c r="H4" s="200">
        <f>IF('５部'!E7="","",'５部'!E7)</f>
        <v>1</v>
      </c>
      <c r="I4" s="198">
        <f>IF('５部'!P11="","",'５部'!P11)</f>
        <v>0</v>
      </c>
      <c r="J4" s="198" t="s">
        <v>420</v>
      </c>
      <c r="K4" s="200">
        <f>IF('５部'!R11="","",'５部'!R11)</f>
        <v>4</v>
      </c>
      <c r="L4" s="198"/>
      <c r="M4" s="198"/>
      <c r="N4" s="200"/>
      <c r="O4" s="198">
        <f>IF('５部'!H7="","",'５部'!H7)</f>
        <v>7</v>
      </c>
      <c r="P4" s="198" t="s">
        <v>402</v>
      </c>
      <c r="Q4" s="200">
        <f>IF('５部'!F7="","",'５部'!F7)</f>
        <v>0</v>
      </c>
      <c r="R4" s="198">
        <f>IF('５部'!C19="","",'５部'!C19)</f>
        <v>2</v>
      </c>
      <c r="S4" s="198" t="s">
        <v>422</v>
      </c>
      <c r="T4" s="200">
        <f>IF('５部'!E19="","",'５部'!E19)</f>
        <v>0</v>
      </c>
      <c r="U4" s="198">
        <f>IF('５部'!L15="","",'５部'!L15)</f>
        <v>4</v>
      </c>
      <c r="V4" s="198" t="s">
        <v>422</v>
      </c>
      <c r="W4" s="198">
        <f>IF('５部'!J15="","",'５部'!J15)</f>
        <v>1</v>
      </c>
      <c r="X4" s="199">
        <f>IF('５部'!L11="","",'５部'!L11)</f>
        <v>1</v>
      </c>
      <c r="Y4" s="198" t="s">
        <v>420</v>
      </c>
      <c r="Z4" s="196">
        <f>IF('５部'!J11="","",'５部'!J11)</f>
        <v>1</v>
      </c>
      <c r="AA4" s="198">
        <f>IF('５部'!C15="","",'５部'!C19)</f>
        <v>2</v>
      </c>
      <c r="AB4" s="198" t="s">
        <v>422</v>
      </c>
      <c r="AC4" s="198">
        <f>IF('５部'!E15="","",'５部'!E15)</f>
        <v>3</v>
      </c>
      <c r="AD4" s="199">
        <f>IF('５部'!M19="","",'５部'!M19)</f>
        <v>0</v>
      </c>
      <c r="AE4" s="198" t="s">
        <v>422</v>
      </c>
      <c r="AF4" s="196">
        <f>IF('５部'!O19="","",'５部'!O19)</f>
        <v>1</v>
      </c>
      <c r="AG4" s="201"/>
      <c r="AH4" s="201"/>
      <c r="AI4" s="201"/>
      <c r="AJ4" s="201"/>
      <c r="AK4" s="199"/>
      <c r="AL4" s="202"/>
    </row>
    <row r="5" spans="1:38" ht="21" customHeight="1">
      <c r="A5" s="366" t="str">
        <f>F2</f>
        <v>春日</v>
      </c>
      <c r="B5" s="197" t="s">
        <v>334</v>
      </c>
      <c r="C5" s="199"/>
      <c r="D5" s="221" t="str">
        <f>IF(C6="","",IF(C6&gt;E6,"○",IF(C6&lt;E6,"●",IF(C6=E6,"△"))))</f>
        <v>○</v>
      </c>
      <c r="E5" s="196"/>
      <c r="F5" s="210"/>
      <c r="G5" s="210"/>
      <c r="H5" s="211"/>
      <c r="I5" s="198"/>
      <c r="J5" s="240" t="str">
        <f>IF(I6="","",IF(I6&gt;K6,"○",IF(I6&lt;K6,"●",IF(I6=K6,"△"))))</f>
        <v>●</v>
      </c>
      <c r="K5" s="200"/>
      <c r="L5" s="198"/>
      <c r="M5" s="247" t="str">
        <f>IF(L6="","",IF(L6&gt;N6,"○",IF(L6&lt;N6,"●",IF(L6=N6,"△"))))</f>
        <v>○</v>
      </c>
      <c r="N5" s="200"/>
      <c r="O5" s="198"/>
      <c r="P5" s="247" t="str">
        <f>IF(O6="","",IF(O6&gt;Q6,"○",IF(O6&lt;Q6,"●",IF(O6=Q6,"△"))))</f>
        <v>○</v>
      </c>
      <c r="Q5" s="200"/>
      <c r="R5" s="198"/>
      <c r="S5" s="198"/>
      <c r="T5" s="200"/>
      <c r="U5" s="198"/>
      <c r="V5" s="236" t="str">
        <f>IF(U6="","",IF(U6&gt;W6,"○",IF(U6&lt;W6,"●",IF(U6=W6,"△"))))</f>
        <v>○</v>
      </c>
      <c r="W5" s="198"/>
      <c r="X5" s="199"/>
      <c r="Y5" s="235" t="str">
        <f>IF(X6="","",IF(X6&gt;Z6,"○",IF(X6&lt;Z6,"●",IF(X6=Z6,"△"))))</f>
        <v>○</v>
      </c>
      <c r="Z5" s="196"/>
      <c r="AA5" s="198"/>
      <c r="AB5" s="246" t="str">
        <f>IF(AA6="","",IF(AA6&gt;AC6,"○",IF(AA6&lt;AC6,"●",IF(AA6=AC6,"△"))))</f>
        <v>●</v>
      </c>
      <c r="AC5" s="198"/>
      <c r="AD5" s="199"/>
      <c r="AE5" s="246" t="str">
        <f>IF(AD6="","",IF(AD6&gt;AF6,"○",IF(AD6&lt;AF6,"●",IF(AD6=AF6,"△"))))</f>
        <v/>
      </c>
      <c r="AF5" s="196"/>
      <c r="AG5" s="201">
        <f>COUNTIF(C5:AE5,"○")</f>
        <v>5</v>
      </c>
      <c r="AH5" s="201">
        <f>COUNTIF(C5:AE5,"●")</f>
        <v>2</v>
      </c>
      <c r="AI5" s="201">
        <f>COUNTIF(C5:AE5,"△")</f>
        <v>0</v>
      </c>
      <c r="AJ5" s="201">
        <f>SUM(C6,F6,I6,L6,O6,R6,U6,X6,AA6,AD6)</f>
        <v>21</v>
      </c>
      <c r="AK5" s="220">
        <f>SUM(E6,H6,K6,N6,Q6,T6,W6,Z6,AC6,AF6,I3)</f>
        <v>8</v>
      </c>
      <c r="AL5" s="203">
        <f>SUM((AG5*3)+(AI5*1))</f>
        <v>15</v>
      </c>
    </row>
    <row r="6" spans="1:38" ht="21" customHeight="1">
      <c r="A6" s="366"/>
      <c r="B6" s="197" t="s">
        <v>333</v>
      </c>
      <c r="C6" s="199">
        <f>H4</f>
        <v>1</v>
      </c>
      <c r="D6" s="198" t="s">
        <v>402</v>
      </c>
      <c r="E6" s="196">
        <f>F4</f>
        <v>0</v>
      </c>
      <c r="F6" s="210"/>
      <c r="G6" s="210"/>
      <c r="H6" s="211"/>
      <c r="I6" s="198">
        <f>IF('５部'!J27="","",'５部'!J27)</f>
        <v>1</v>
      </c>
      <c r="J6" s="198" t="s">
        <v>420</v>
      </c>
      <c r="K6" s="200">
        <f>IF('５部'!L27="","",'５部'!L27)</f>
        <v>5</v>
      </c>
      <c r="L6" s="198">
        <f>IF('５部'!H21="","",'５部'!H21)</f>
        <v>4</v>
      </c>
      <c r="M6" s="198" t="s">
        <v>422</v>
      </c>
      <c r="N6" s="200">
        <f>IF('５部'!F21="","",'５部'!F21)</f>
        <v>0</v>
      </c>
      <c r="O6" s="198">
        <f>IF('５部'!O21="","",'５部'!O21)</f>
        <v>8</v>
      </c>
      <c r="P6" s="198" t="s">
        <v>422</v>
      </c>
      <c r="Q6" s="200">
        <f>IF('５部'!M21="","",'５部'!M21)</f>
        <v>0</v>
      </c>
      <c r="R6" s="198"/>
      <c r="S6" s="198"/>
      <c r="T6" s="200"/>
      <c r="U6" s="198">
        <f>IF('５部'!M11="","",'５部'!M11)</f>
        <v>5</v>
      </c>
      <c r="V6" s="198" t="s">
        <v>420</v>
      </c>
      <c r="W6" s="198">
        <f>IF('５部'!O11="","",'５部'!O11)</f>
        <v>1</v>
      </c>
      <c r="X6" s="199">
        <f>IF('５部'!E11="","",'５部'!E11)</f>
        <v>1</v>
      </c>
      <c r="Y6" s="198" t="s">
        <v>420</v>
      </c>
      <c r="Z6" s="196">
        <f>IF('５部'!C11="","",'５部'!C11)</f>
        <v>0</v>
      </c>
      <c r="AA6" s="198">
        <f>IF('５部'!O15="","",'５部'!O15)</f>
        <v>1</v>
      </c>
      <c r="AB6" s="198" t="s">
        <v>422</v>
      </c>
      <c r="AC6" s="198">
        <f>IF('５部'!M15="","",'５部'!M15)</f>
        <v>2</v>
      </c>
      <c r="AD6" s="199" t="str">
        <f>IF('５部'!F15="","",'５部'!F15)</f>
        <v/>
      </c>
      <c r="AE6" s="198"/>
      <c r="AF6" s="196" t="str">
        <f>IF('５部'!H15="","",'５部'!H15)</f>
        <v/>
      </c>
      <c r="AG6" s="201"/>
      <c r="AH6" s="201"/>
      <c r="AI6" s="201"/>
      <c r="AJ6" s="201"/>
      <c r="AK6" s="199"/>
      <c r="AL6" s="202"/>
    </row>
    <row r="7" spans="1:38" ht="21" customHeight="1">
      <c r="A7" s="366" t="str">
        <f>I2</f>
        <v>北郡坂ノ市</v>
      </c>
      <c r="B7" s="197" t="s">
        <v>334</v>
      </c>
      <c r="C7" s="199"/>
      <c r="D7" s="236" t="str">
        <f>IF(C8="","",IF(C8&gt;E8,"○",IF(C8&lt;E8,"●",IF(C8=E8,"△"))))</f>
        <v>○</v>
      </c>
      <c r="E7" s="196"/>
      <c r="F7" s="198"/>
      <c r="G7" s="240" t="str">
        <f>IF(F8="","",IF(F8&gt;H8,"○",IF(F8&lt;H8,"●",IF(F8=H8,"△"))))</f>
        <v>○</v>
      </c>
      <c r="H7" s="200"/>
      <c r="I7" s="210"/>
      <c r="J7" s="210"/>
      <c r="K7" s="211"/>
      <c r="L7" s="198"/>
      <c r="M7" s="240" t="str">
        <f>IF(L8="","",IF(L8&gt;N8,"○",IF(L8&lt;N8,"●",IF(L8=N8,"△"))))</f>
        <v>○</v>
      </c>
      <c r="N7" s="200"/>
      <c r="O7" s="198"/>
      <c r="P7" s="246" t="str">
        <f>IF(O8="","",IF(O8&gt;Q8,"○",IF(O8&lt;Q8,"●",IF(O8=Q8,"△"))))</f>
        <v>○</v>
      </c>
      <c r="Q7" s="200"/>
      <c r="R7" s="198"/>
      <c r="S7" s="246" t="str">
        <f>IF(R8="","",IF(R8&gt;T8,"○",IF(R8&lt;T8,"●",IF(R8=T8,"△"))))</f>
        <v>○</v>
      </c>
      <c r="T7" s="200"/>
      <c r="U7" s="198"/>
      <c r="V7" s="235" t="str">
        <f>IF(U8="","",IF(U8&gt;W8,"○",IF(U8&lt;W8,"●",IF(U8=W8,"△"))))</f>
        <v>○</v>
      </c>
      <c r="W7" s="198"/>
      <c r="X7" s="199"/>
      <c r="Y7" s="247" t="str">
        <f>IF(X8="","",IF(X8&gt;Z8,"○",IF(X8&lt;Z8,"●",IF(X8=Z8,"△"))))</f>
        <v>○</v>
      </c>
      <c r="Z7" s="196"/>
      <c r="AA7" s="198"/>
      <c r="AB7" s="198"/>
      <c r="AC7" s="198"/>
      <c r="AD7" s="199"/>
      <c r="AE7" s="247" t="str">
        <f>IF(AD8="","",IF(AD8&gt;AF8,"○",IF(AD8&lt;AF8,"●",IF(AD8=AF8,"△"))))</f>
        <v>○</v>
      </c>
      <c r="AF7" s="196"/>
      <c r="AG7" s="201">
        <f>COUNTIF(C7:AE7,"○")</f>
        <v>8</v>
      </c>
      <c r="AH7" s="201">
        <f>COUNTIF(C7:AE7,"●")</f>
        <v>0</v>
      </c>
      <c r="AI7" s="201">
        <f>COUNTIF(C7:AE7,"△")</f>
        <v>0</v>
      </c>
      <c r="AJ7" s="201">
        <f>SUM(C8,F8,I8,L8,O8,R8,U8,X8,AA8,AD8)</f>
        <v>60</v>
      </c>
      <c r="AK7" s="220">
        <f>SUM(E8,H8,K8,N8,Q8,T8,W8,Z8,AC8,AF8,I5)</f>
        <v>4</v>
      </c>
      <c r="AL7" s="203">
        <f>SUM((AG7*3)+(AI7*1))</f>
        <v>24</v>
      </c>
    </row>
    <row r="8" spans="1:38" ht="21" customHeight="1">
      <c r="A8" s="366"/>
      <c r="B8" s="197" t="s">
        <v>333</v>
      </c>
      <c r="C8" s="199">
        <f>K4</f>
        <v>4</v>
      </c>
      <c r="D8" s="198" t="s">
        <v>420</v>
      </c>
      <c r="E8" s="196">
        <f>I4</f>
        <v>0</v>
      </c>
      <c r="F8" s="198">
        <f>K6</f>
        <v>5</v>
      </c>
      <c r="G8" s="198" t="s">
        <v>420</v>
      </c>
      <c r="H8" s="200">
        <f>I6</f>
        <v>1</v>
      </c>
      <c r="I8" s="210"/>
      <c r="J8" s="210"/>
      <c r="K8" s="211"/>
      <c r="L8" s="198">
        <f>IF('５部'!C27="","",'５部'!C27)</f>
        <v>11</v>
      </c>
      <c r="M8" s="198" t="s">
        <v>420</v>
      </c>
      <c r="N8" s="200">
        <f>IF('５部'!E27="","",'５部'!E27)</f>
        <v>0</v>
      </c>
      <c r="O8" s="198">
        <f>IF('５部'!C17="","",'５部'!C17)</f>
        <v>10</v>
      </c>
      <c r="P8" s="198" t="s">
        <v>422</v>
      </c>
      <c r="Q8" s="200">
        <f>IF('５部'!E17="","",'５部'!E17)</f>
        <v>2</v>
      </c>
      <c r="R8" s="198">
        <f>IF('５部'!L17="","",'５部'!L17)</f>
        <v>9</v>
      </c>
      <c r="S8" s="198" t="s">
        <v>422</v>
      </c>
      <c r="T8" s="200">
        <f>IF('５部'!J17="","",'５部'!J17)</f>
        <v>1</v>
      </c>
      <c r="U8" s="198">
        <f>IF('５部'!F11="","",'５部'!F11)</f>
        <v>6</v>
      </c>
      <c r="V8" s="198" t="s">
        <v>420</v>
      </c>
      <c r="W8" s="198">
        <f>IF('５部'!H11="","",'５部'!H11)</f>
        <v>0</v>
      </c>
      <c r="X8" s="199">
        <f>IF('５部'!P19="","",'５部'!P19)</f>
        <v>11</v>
      </c>
      <c r="Y8" s="198" t="s">
        <v>422</v>
      </c>
      <c r="Z8" s="196">
        <f>IF('５部'!R19="","",'５部'!R19)</f>
        <v>0</v>
      </c>
      <c r="AA8" s="198"/>
      <c r="AB8" s="198"/>
      <c r="AC8" s="198"/>
      <c r="AD8" s="199">
        <f>IF('５部'!H19="","",'５部'!H19)</f>
        <v>4</v>
      </c>
      <c r="AE8" s="198" t="s">
        <v>422</v>
      </c>
      <c r="AF8" s="196">
        <f>IF('５部'!F19="","",'５部'!F19)</f>
        <v>0</v>
      </c>
      <c r="AG8" s="201"/>
      <c r="AH8" s="201"/>
      <c r="AI8" s="201"/>
      <c r="AJ8" s="201"/>
      <c r="AK8" s="199"/>
      <c r="AL8" s="202"/>
    </row>
    <row r="9" spans="1:38" ht="21" customHeight="1">
      <c r="A9" s="366" t="str">
        <f>L2</f>
        <v>城南</v>
      </c>
      <c r="B9" s="197" t="s">
        <v>334</v>
      </c>
      <c r="C9" s="199"/>
      <c r="D9" s="198"/>
      <c r="E9" s="196"/>
      <c r="F9" s="198"/>
      <c r="G9" s="247" t="str">
        <f>IF(F10="","",IF(F10&gt;H10,"○",IF(F10&lt;H10,"●",IF(F10=H10,"△"))))</f>
        <v>●</v>
      </c>
      <c r="H9" s="200"/>
      <c r="I9" s="198"/>
      <c r="J9" s="240" t="str">
        <f>IF(I10="","",IF(I10&gt;K10,"○",IF(I10&lt;K10,"●",IF(I10=K10,"△"))))</f>
        <v>●</v>
      </c>
      <c r="K9" s="200"/>
      <c r="L9" s="210"/>
      <c r="M9" s="210"/>
      <c r="N9" s="211"/>
      <c r="O9" s="198"/>
      <c r="P9" s="221" t="str">
        <f>IF(O10="","",IF(O10&gt;Q10,"○",IF(O10&lt;Q10,"●",IF(O10=Q10,"△"))))</f>
        <v>●</v>
      </c>
      <c r="Q9" s="200"/>
      <c r="R9" s="198"/>
      <c r="S9" s="246" t="str">
        <f>IF(R10="","",IF(R10&gt;T10,"○",IF(R10&lt;T10,"●",IF(R10=T10,"△"))))</f>
        <v>●</v>
      </c>
      <c r="T9" s="200"/>
      <c r="U9" s="198"/>
      <c r="V9" s="198"/>
      <c r="W9" s="198"/>
      <c r="X9" s="199"/>
      <c r="Y9" s="246" t="str">
        <f>IF(X10="","",IF(X10&gt;Z10,"○",IF(X10&lt;Z10,"●",IF(X10=Z10,"△"))))</f>
        <v>●</v>
      </c>
      <c r="Z9" s="196"/>
      <c r="AA9" s="198"/>
      <c r="AB9" s="235" t="str">
        <f>IF(AA10="","",IF(AA10&gt;AC10,"○",IF(AA10&lt;AC10,"●",IF(AA10=AC10,"△"))))</f>
        <v/>
      </c>
      <c r="AC9" s="198"/>
      <c r="AD9" s="199"/>
      <c r="AE9" s="236" t="str">
        <f>IF(AD10="","",IF(AD10&gt;AF10,"○",IF(AD10&lt;AF10,"●",IF(AD10=AF10,"△"))))</f>
        <v>●</v>
      </c>
      <c r="AF9" s="196"/>
      <c r="AG9" s="201">
        <f>COUNTIF(C9:AE9,"○")</f>
        <v>0</v>
      </c>
      <c r="AH9" s="201">
        <f>COUNTIF(C9:AE9,"●")</f>
        <v>6</v>
      </c>
      <c r="AI9" s="201">
        <f>COUNTIF(C9:AE9,"△")</f>
        <v>0</v>
      </c>
      <c r="AJ9" s="201">
        <f>SUM(C10,F10,I10,L10,O10,R10,U10,X10,AA10,AD10)</f>
        <v>1</v>
      </c>
      <c r="AK9" s="220">
        <f>SUM(E10,H10,K10,N10,Q10,T10,W10,Z10,AC10,AF10,I7)</f>
        <v>37</v>
      </c>
      <c r="AL9" s="203">
        <f>SUM((AG9*3)+(AI9*1))</f>
        <v>0</v>
      </c>
    </row>
    <row r="10" spans="1:38" ht="21" customHeight="1">
      <c r="A10" s="366"/>
      <c r="B10" s="197" t="s">
        <v>333</v>
      </c>
      <c r="C10" s="199"/>
      <c r="D10" s="198"/>
      <c r="E10" s="196"/>
      <c r="F10" s="198">
        <f>N6</f>
        <v>0</v>
      </c>
      <c r="G10" s="198"/>
      <c r="H10" s="200">
        <f>L6</f>
        <v>4</v>
      </c>
      <c r="I10" s="198">
        <f>N8</f>
        <v>0</v>
      </c>
      <c r="J10" s="198" t="s">
        <v>420</v>
      </c>
      <c r="K10" s="200">
        <f>L8</f>
        <v>11</v>
      </c>
      <c r="L10" s="210"/>
      <c r="M10" s="210"/>
      <c r="N10" s="211"/>
      <c r="O10" s="198">
        <f>IF('５部'!J7="","",'５部'!J7)</f>
        <v>1</v>
      </c>
      <c r="P10" s="198" t="s">
        <v>402</v>
      </c>
      <c r="Q10" s="200">
        <f>IF('５部'!L7="","",'５部'!L7)</f>
        <v>4</v>
      </c>
      <c r="R10" s="198">
        <f>IF('５部'!P17="","",'５部'!P17)</f>
        <v>0</v>
      </c>
      <c r="S10" s="198"/>
      <c r="T10" s="200">
        <f>IF('５部'!R17="","",'５部'!R17)</f>
        <v>1</v>
      </c>
      <c r="U10" s="198"/>
      <c r="V10" s="198"/>
      <c r="W10" s="198"/>
      <c r="X10" s="199">
        <f>IF('５部'!F17="","",'５部'!F17)</f>
        <v>0</v>
      </c>
      <c r="Y10" s="198"/>
      <c r="Z10" s="196">
        <f>IF('５部'!H17="","",'５部'!H17)</f>
        <v>9</v>
      </c>
      <c r="AA10" s="198" t="str">
        <f>IF('５部'!J13="","",'５部'!J13)</f>
        <v/>
      </c>
      <c r="AB10" s="198"/>
      <c r="AC10" s="198" t="str">
        <f>IF('５部'!L13="","",'５部'!L13)</f>
        <v/>
      </c>
      <c r="AD10" s="199">
        <f>IF('５部'!P13="","",'５部'!P13)</f>
        <v>0</v>
      </c>
      <c r="AE10" s="198" t="s">
        <v>420</v>
      </c>
      <c r="AF10" s="196">
        <f>IF('５部'!R13="","",'５部'!R13)</f>
        <v>8</v>
      </c>
      <c r="AG10" s="201"/>
      <c r="AH10" s="201"/>
      <c r="AI10" s="201"/>
      <c r="AJ10" s="201"/>
      <c r="AK10" s="199"/>
      <c r="AL10" s="202"/>
    </row>
    <row r="11" spans="1:38" ht="21" customHeight="1">
      <c r="A11" s="366" t="str">
        <f>O2</f>
        <v>城東</v>
      </c>
      <c r="B11" s="197" t="s">
        <v>334</v>
      </c>
      <c r="C11" s="199"/>
      <c r="D11" s="221" t="str">
        <f>IF(C12="","",IF(C12&gt;E12,"○",IF(C12&lt;E12,"●",IF(C12=E12,"△"))))</f>
        <v>●</v>
      </c>
      <c r="E11" s="196"/>
      <c r="F11" s="198"/>
      <c r="G11" s="247" t="str">
        <f>IF(F12="","",IF(F12&gt;H12,"○",IF(F12&lt;H12,"●",IF(F12=H12,"△"))))</f>
        <v>●</v>
      </c>
      <c r="H11" s="200"/>
      <c r="I11" s="198"/>
      <c r="J11" s="246" t="str">
        <f>IF(I12="","",IF(I12&gt;K12,"○",IF(I12&lt;K12,"●",IF(I12=K12,"△"))))</f>
        <v>●</v>
      </c>
      <c r="K11" s="200"/>
      <c r="L11" s="198"/>
      <c r="M11" s="221" t="str">
        <f>IF(L12="","",IF(L12&gt;N12,"○",IF(L12&lt;N12,"●",IF(L12=N12,"△"))))</f>
        <v>○</v>
      </c>
      <c r="N11" s="200"/>
      <c r="O11" s="210"/>
      <c r="P11" s="210"/>
      <c r="Q11" s="211"/>
      <c r="R11" s="198"/>
      <c r="S11" s="236" t="str">
        <f>IF(R12="","",IF(R12&gt;T12,"○",IF(R12&lt;T12,"●",IF(R12=T12,"△"))))</f>
        <v>●</v>
      </c>
      <c r="T11" s="200"/>
      <c r="U11" s="198"/>
      <c r="V11" s="247" t="str">
        <f>IF(U12="","",IF(U12&gt;W12,"○",IF(U12&lt;W12,"●",IF(U12=W12,"△"))))</f>
        <v>●</v>
      </c>
      <c r="W11" s="198"/>
      <c r="X11" s="199"/>
      <c r="Y11" s="246" t="str">
        <f>IF(X12="","",IF(X12&gt;Z12,"○",IF(X12&lt;Z12,"●",IF(X12=Z12,"△"))))</f>
        <v>●</v>
      </c>
      <c r="Z11" s="196"/>
      <c r="AA11" s="198"/>
      <c r="AB11" s="198"/>
      <c r="AC11" s="198"/>
      <c r="AD11" s="199"/>
      <c r="AE11" s="235" t="str">
        <f>IF(AD12="","",IF(AD12&gt;AF12,"○",IF(AD12&lt;AF12,"●",IF(AD12=AF12,"△"))))</f>
        <v>●</v>
      </c>
      <c r="AF11" s="196"/>
      <c r="AG11" s="201">
        <f>COUNTIF(C11:AE11,"○")</f>
        <v>1</v>
      </c>
      <c r="AH11" s="201">
        <f>COUNTIF(C11:AE11,"●")</f>
        <v>7</v>
      </c>
      <c r="AI11" s="201">
        <f>COUNTIF(C11:AE11,"△")</f>
        <v>0</v>
      </c>
      <c r="AJ11" s="201">
        <f>SUM(C12,F12,I12,L12,O12,R12,U12,X12,AA12,AD12)</f>
        <v>8</v>
      </c>
      <c r="AK11" s="220">
        <f>SUM(E12,H12,K12,N12,Q12,T12,W12,Z12,AC12,AF12,I9)</f>
        <v>52</v>
      </c>
      <c r="AL11" s="203">
        <f>SUM((AG11*3)+(AI11*1))</f>
        <v>3</v>
      </c>
    </row>
    <row r="12" spans="1:38" ht="21" customHeight="1">
      <c r="A12" s="366"/>
      <c r="B12" s="197" t="s">
        <v>333</v>
      </c>
      <c r="C12" s="199">
        <f>Q4</f>
        <v>0</v>
      </c>
      <c r="D12" s="198" t="s">
        <v>402</v>
      </c>
      <c r="E12" s="196">
        <f>O4</f>
        <v>7</v>
      </c>
      <c r="F12" s="198">
        <f>Q6</f>
        <v>0</v>
      </c>
      <c r="G12" s="198" t="s">
        <v>422</v>
      </c>
      <c r="H12" s="200">
        <f>O6</f>
        <v>8</v>
      </c>
      <c r="I12" s="198">
        <f>Q8</f>
        <v>2</v>
      </c>
      <c r="J12" s="198" t="s">
        <v>422</v>
      </c>
      <c r="K12" s="200">
        <f>O8</f>
        <v>10</v>
      </c>
      <c r="L12" s="198">
        <f>Q10</f>
        <v>4</v>
      </c>
      <c r="M12" s="198" t="s">
        <v>402</v>
      </c>
      <c r="N12" s="200">
        <f>O10</f>
        <v>1</v>
      </c>
      <c r="O12" s="210"/>
      <c r="P12" s="210"/>
      <c r="Q12" s="211"/>
      <c r="R12" s="198">
        <f>IF('５部'!O13="","",'５部'!O13)</f>
        <v>0</v>
      </c>
      <c r="S12" s="198" t="s">
        <v>420</v>
      </c>
      <c r="T12" s="200">
        <f>IF('５部'!M13="","",'５部'!M13)</f>
        <v>4</v>
      </c>
      <c r="U12" s="198">
        <f>IF('５部'!C21="","",'５部'!C21)</f>
        <v>0</v>
      </c>
      <c r="V12" s="198" t="s">
        <v>422</v>
      </c>
      <c r="W12" s="198">
        <f>IF('５部'!E21="","",'５部'!E21)</f>
        <v>3</v>
      </c>
      <c r="X12" s="199">
        <f>IF('５部'!M17="","",'５部'!M17)</f>
        <v>2</v>
      </c>
      <c r="Y12" s="198" t="s">
        <v>422</v>
      </c>
      <c r="Z12" s="196">
        <f>IF('５部'!O17="","",'５部'!O17)</f>
        <v>7</v>
      </c>
      <c r="AA12" s="198"/>
      <c r="AB12" s="198"/>
      <c r="AC12" s="198"/>
      <c r="AD12" s="199">
        <f>IF('５部'!H13="","",'５部'!H13)</f>
        <v>0</v>
      </c>
      <c r="AE12" s="198" t="s">
        <v>420</v>
      </c>
      <c r="AF12" s="196">
        <f>IF('５部'!F13="","",'５部'!F13)</f>
        <v>12</v>
      </c>
      <c r="AG12" s="201"/>
      <c r="AH12" s="201"/>
      <c r="AI12" s="201"/>
      <c r="AJ12" s="201"/>
      <c r="AK12" s="199"/>
      <c r="AL12" s="202"/>
    </row>
    <row r="13" spans="1:38" ht="21" customHeight="1">
      <c r="A13" s="366" t="str">
        <f>R2</f>
        <v>南大分</v>
      </c>
      <c r="B13" s="197" t="s">
        <v>334</v>
      </c>
      <c r="C13" s="199"/>
      <c r="D13" s="247" t="str">
        <f>IF(C14="","",IF(C14&gt;E14,"○",IF(C14&lt;E14,"●",IF(C14=E14,"△"))))</f>
        <v>●</v>
      </c>
      <c r="E13" s="196"/>
      <c r="F13" s="198"/>
      <c r="G13" s="198"/>
      <c r="H13" s="200"/>
      <c r="I13" s="198"/>
      <c r="J13" s="246" t="str">
        <f>IF(I14="","",IF(I14&gt;K14,"○",IF(I14&lt;K14,"●",IF(I14=K14,"△"))))</f>
        <v>●</v>
      </c>
      <c r="K13" s="200"/>
      <c r="L13" s="198"/>
      <c r="M13" s="246" t="str">
        <f>IF(L14="","",IF(L14&gt;N14,"○",IF(L14&lt;N14,"●",IF(L14=N14,"△"))))</f>
        <v>○</v>
      </c>
      <c r="N13" s="200"/>
      <c r="O13" s="198"/>
      <c r="P13" s="236" t="str">
        <f>IF(O14="","",IF(O14&gt;Q14,"○",IF(O14&lt;Q14,"●",IF(O14=Q14,"△"))))</f>
        <v>○</v>
      </c>
      <c r="Q13" s="200"/>
      <c r="R13" s="210"/>
      <c r="S13" s="210"/>
      <c r="T13" s="211"/>
      <c r="U13" s="198"/>
      <c r="V13" s="221" t="str">
        <f>IF(U14="","",IF(U14&gt;W14,"○",IF(U14&lt;W14,"●",IF(U14=W14,"△"))))</f>
        <v>△</v>
      </c>
      <c r="W13" s="198"/>
      <c r="X13" s="199"/>
      <c r="Y13" s="247" t="str">
        <f>IF(X14="","",IF(X14&gt;Z14,"○",IF(X14&lt;Z14,"●",IF(X14=Z14,"△"))))</f>
        <v>△</v>
      </c>
      <c r="Z13" s="196"/>
      <c r="AA13" s="198"/>
      <c r="AB13" s="235" t="str">
        <f>IF(AA14="","",IF(AA14&gt;AC14,"○",IF(AA14&lt;AC14,"●",IF(AA14=AC14,"△"))))</f>
        <v/>
      </c>
      <c r="AC13" s="198"/>
      <c r="AD13" s="199"/>
      <c r="AE13" s="221" t="str">
        <f>IF(AD14="","",IF(AD14&gt;AF14,"○",IF(AD14&lt;AF14,"●",IF(AD14=AF14,"△"))))</f>
        <v>○</v>
      </c>
      <c r="AF13" s="196"/>
      <c r="AG13" s="201">
        <f>COUNTIF(C13:AE13,"○")</f>
        <v>3</v>
      </c>
      <c r="AH13" s="201">
        <f>COUNTIF(C13:AE13,"●")</f>
        <v>2</v>
      </c>
      <c r="AI13" s="201">
        <f>COUNTIF(C13:AE13,"△")</f>
        <v>2</v>
      </c>
      <c r="AJ13" s="201">
        <f>SUM(C14,F14,I14,L14,O14,R14,U14,X14,AA14,AD14)</f>
        <v>12</v>
      </c>
      <c r="AK13" s="220">
        <f>SUM(E14,H14,K14,N14,Q14,T14,W14,Z14,AC14,AF14,I11)</f>
        <v>15</v>
      </c>
      <c r="AL13" s="203">
        <f>SUM((AG13*3)+(AI13*1))</f>
        <v>11</v>
      </c>
    </row>
    <row r="14" spans="1:38" ht="21" customHeight="1">
      <c r="A14" s="366"/>
      <c r="B14" s="197" t="s">
        <v>333</v>
      </c>
      <c r="C14" s="199">
        <f>T4</f>
        <v>0</v>
      </c>
      <c r="D14" s="198" t="s">
        <v>422</v>
      </c>
      <c r="E14" s="196">
        <f>R4</f>
        <v>2</v>
      </c>
      <c r="F14" s="198"/>
      <c r="G14" s="198"/>
      <c r="H14" s="200"/>
      <c r="I14" s="198">
        <f>T8</f>
        <v>1</v>
      </c>
      <c r="J14" s="198" t="s">
        <v>422</v>
      </c>
      <c r="K14" s="200">
        <f>R8</f>
        <v>9</v>
      </c>
      <c r="L14" s="198">
        <f>T10</f>
        <v>1</v>
      </c>
      <c r="M14" s="198" t="s">
        <v>422</v>
      </c>
      <c r="N14" s="200">
        <f>R10</f>
        <v>0</v>
      </c>
      <c r="O14" s="198">
        <f>T12</f>
        <v>4</v>
      </c>
      <c r="P14" s="198" t="s">
        <v>420</v>
      </c>
      <c r="Q14" s="200">
        <f>R12</f>
        <v>0</v>
      </c>
      <c r="R14" s="210"/>
      <c r="S14" s="210"/>
      <c r="T14" s="211"/>
      <c r="U14" s="198">
        <f>IF('５部'!C9="","",'５部'!C9)</f>
        <v>2</v>
      </c>
      <c r="V14" s="198" t="s">
        <v>402</v>
      </c>
      <c r="W14" s="198">
        <f>IF('５部'!E9="","",'５部'!E9)</f>
        <v>2</v>
      </c>
      <c r="X14" s="199">
        <f>IF('５部'!J19="","",'５部'!J19)</f>
        <v>1</v>
      </c>
      <c r="Y14" s="198" t="s">
        <v>422</v>
      </c>
      <c r="Z14" s="196">
        <f>IF('５部'!L19="","",'５部'!L19)</f>
        <v>1</v>
      </c>
      <c r="AA14" s="198" t="str">
        <f>IF('５部'!E13="","",'５部'!E13)</f>
        <v/>
      </c>
      <c r="AB14" s="198"/>
      <c r="AC14" s="198" t="str">
        <f>IF('５部'!C13="","",'５部'!C13)</f>
        <v/>
      </c>
      <c r="AD14" s="199">
        <f>IF('５部'!L9="","",'５部'!L9)</f>
        <v>3</v>
      </c>
      <c r="AE14" s="198" t="s">
        <v>402</v>
      </c>
      <c r="AF14" s="196">
        <f>IF('５部'!J9="","",'５部'!J9)</f>
        <v>1</v>
      </c>
      <c r="AG14" s="201"/>
      <c r="AH14" s="201"/>
      <c r="AI14" s="201"/>
      <c r="AJ14" s="201"/>
      <c r="AK14" s="199"/>
      <c r="AL14" s="202"/>
    </row>
    <row r="15" spans="1:38" ht="21" customHeight="1">
      <c r="A15" s="366" t="str">
        <f>U2</f>
        <v>大在U12</v>
      </c>
      <c r="B15" s="197" t="s">
        <v>334</v>
      </c>
      <c r="C15" s="199"/>
      <c r="D15" s="246" t="str">
        <f>IF(C16="","",IF(C16&gt;E16,"○",IF(C16&lt;E16,"●",IF(C16=E16,"△"))))</f>
        <v>●</v>
      </c>
      <c r="E15" s="196"/>
      <c r="F15" s="198"/>
      <c r="G15" s="236" t="str">
        <f>IF(F16="","",IF(F16&gt;H16,"○",IF(F16&lt;H16,"●",IF(F16=H16,"△"))))</f>
        <v>●</v>
      </c>
      <c r="H15" s="200"/>
      <c r="I15" s="198"/>
      <c r="J15" s="235" t="str">
        <f>IF(I16="","",IF(I16&gt;K16,"○",IF(I16&lt;K16,"●",IF(I16=K16,"△"))))</f>
        <v>●</v>
      </c>
      <c r="K15" s="200"/>
      <c r="L15" s="198"/>
      <c r="M15" s="198"/>
      <c r="N15" s="200"/>
      <c r="O15" s="198"/>
      <c r="P15" s="247" t="str">
        <f>IF(O16="","",IF(O16&gt;Q16,"○",IF(O16&lt;Q16,"●",IF(O16=Q16,"△"))))</f>
        <v>○</v>
      </c>
      <c r="Q15" s="200"/>
      <c r="R15" s="198"/>
      <c r="S15" s="221" t="str">
        <f>IF(R16="","",IF(R16&gt;T16,"○",IF(R16&lt;T16,"●",IF(R16=T16,"△"))))</f>
        <v>△</v>
      </c>
      <c r="T15" s="200"/>
      <c r="U15" s="210"/>
      <c r="V15" s="210"/>
      <c r="W15" s="210"/>
      <c r="X15" s="199"/>
      <c r="Y15" s="221" t="str">
        <f>IF(X16="","",IF(X16&gt;Z16,"○",IF(X16&lt;Z16,"●",IF(X16=Z16,"△"))))</f>
        <v>●</v>
      </c>
      <c r="Z15" s="196"/>
      <c r="AA15" s="198"/>
      <c r="AB15" s="247" t="str">
        <f>IF(AA16="","",IF(AA16&gt;AC16,"○",IF(AA16&lt;AC16,"●",IF(AA16=AC16,"△"))))</f>
        <v>●</v>
      </c>
      <c r="AC15" s="198"/>
      <c r="AD15" s="199"/>
      <c r="AE15" s="246" t="str">
        <f>IF(AD16="","",IF(AD16&gt;AF16,"○",IF(AD16&lt;AF16,"●",IF(AD16=AF16,"△"))))</f>
        <v/>
      </c>
      <c r="AF15" s="196"/>
      <c r="AG15" s="201">
        <f>COUNTIF(C15:AE15,"○")</f>
        <v>1</v>
      </c>
      <c r="AH15" s="201">
        <f>COUNTIF(C15:AE15,"●")</f>
        <v>5</v>
      </c>
      <c r="AI15" s="201">
        <f>COUNTIF(C15:AE15,"△")</f>
        <v>1</v>
      </c>
      <c r="AJ15" s="201">
        <f>SUM(C16,F16,I16,L16,O16,R16,U16,X16,AA16,AD16)</f>
        <v>7</v>
      </c>
      <c r="AK15" s="220">
        <f>SUM(E16,H16,K16,N16,Q16,T16,W16,Z16,AC16,AF16,I13)</f>
        <v>21</v>
      </c>
      <c r="AL15" s="203">
        <f>SUM((AG15*3)+(AI15*1))</f>
        <v>4</v>
      </c>
    </row>
    <row r="16" spans="1:38" ht="21" customHeight="1">
      <c r="A16" s="366"/>
      <c r="B16" s="197" t="s">
        <v>333</v>
      </c>
      <c r="C16" s="199">
        <f>W4</f>
        <v>1</v>
      </c>
      <c r="D16" s="198" t="s">
        <v>422</v>
      </c>
      <c r="E16" s="196">
        <f>U4</f>
        <v>4</v>
      </c>
      <c r="F16" s="198">
        <f>W6</f>
        <v>1</v>
      </c>
      <c r="G16" s="198" t="s">
        <v>420</v>
      </c>
      <c r="H16" s="200">
        <f>U6</f>
        <v>5</v>
      </c>
      <c r="I16" s="198">
        <f>W8</f>
        <v>0</v>
      </c>
      <c r="J16" s="198" t="s">
        <v>420</v>
      </c>
      <c r="K16" s="200">
        <f>U8</f>
        <v>6</v>
      </c>
      <c r="L16" s="198"/>
      <c r="M16" s="198"/>
      <c r="N16" s="200"/>
      <c r="O16" s="198">
        <f>W12</f>
        <v>3</v>
      </c>
      <c r="P16" s="198" t="s">
        <v>422</v>
      </c>
      <c r="Q16" s="200">
        <f>U12</f>
        <v>0</v>
      </c>
      <c r="R16" s="198">
        <f>W14</f>
        <v>2</v>
      </c>
      <c r="S16" s="198" t="s">
        <v>402</v>
      </c>
      <c r="T16" s="200">
        <f>U14</f>
        <v>2</v>
      </c>
      <c r="U16" s="210"/>
      <c r="V16" s="210"/>
      <c r="W16" s="210"/>
      <c r="X16" s="199">
        <f>IF('５部'!M9="","",'５部'!M9)</f>
        <v>0</v>
      </c>
      <c r="Y16" s="198" t="s">
        <v>402</v>
      </c>
      <c r="Z16" s="196">
        <f>IF('５部'!O9="","",'５部'!O9)</f>
        <v>2</v>
      </c>
      <c r="AA16" s="198">
        <f>IF('５部'!J21="","",'５部'!J21)</f>
        <v>0</v>
      </c>
      <c r="AB16" s="198" t="s">
        <v>422</v>
      </c>
      <c r="AC16" s="198">
        <f>IF('５部'!L21="","",'５部'!L21)</f>
        <v>2</v>
      </c>
      <c r="AD16" s="199" t="str">
        <f>IF('５部'!R15="","",'５部'!R15)</f>
        <v/>
      </c>
      <c r="AE16" s="198"/>
      <c r="AF16" s="196" t="str">
        <f>IF('５部'!P15="","",'５部'!P15)</f>
        <v/>
      </c>
      <c r="AG16" s="201"/>
      <c r="AH16" s="201"/>
      <c r="AI16" s="201"/>
      <c r="AJ16" s="201"/>
      <c r="AK16" s="199"/>
      <c r="AL16" s="202"/>
    </row>
    <row r="17" spans="1:38" ht="21" customHeight="1">
      <c r="A17" s="366" t="str">
        <f>X2</f>
        <v>賀来</v>
      </c>
      <c r="B17" s="197" t="s">
        <v>334</v>
      </c>
      <c r="C17" s="199"/>
      <c r="D17" s="235" t="str">
        <f>IF(C18="","",IF(C18&gt;E18,"○",IF(C18&lt;E18,"●",IF(C18=E18,"△"))))</f>
        <v>△</v>
      </c>
      <c r="E17" s="196"/>
      <c r="F17" s="198"/>
      <c r="G17" s="235" t="str">
        <f>IF(F18="","",IF(F18&gt;H18,"○",IF(F18&lt;H18,"●",IF(F18=H18,"△"))))</f>
        <v>●</v>
      </c>
      <c r="H17" s="200"/>
      <c r="I17" s="198"/>
      <c r="J17" s="247" t="str">
        <f>IF(I18="","",IF(I18&gt;K18,"○",IF(I18&lt;K18,"●",IF(I18=K18,"△"))))</f>
        <v>●</v>
      </c>
      <c r="K17" s="200"/>
      <c r="L17" s="198"/>
      <c r="M17" s="246" t="str">
        <f>IF(L18="","",IF(L18&gt;N18,"○",IF(L18&lt;N18,"●",IF(L18=N18,"△"))))</f>
        <v>○</v>
      </c>
      <c r="N17" s="200"/>
      <c r="O17" s="198"/>
      <c r="P17" s="246" t="str">
        <f>IF(O18="","",IF(O18&gt;Q18,"○",IF(O18&lt;Q18,"●",IF(O18=Q18,"△"))))</f>
        <v>○</v>
      </c>
      <c r="Q17" s="200"/>
      <c r="R17" s="198"/>
      <c r="S17" s="247" t="str">
        <f>IF(R18="","",IF(R18&gt;T18,"○",IF(R18&lt;T18,"●",IF(R18=T18,"△"))))</f>
        <v>△</v>
      </c>
      <c r="T17" s="200"/>
      <c r="U17" s="198"/>
      <c r="V17" s="221" t="str">
        <f>IF(U18="","",IF(U18&gt;W18,"○",IF(U18&lt;W18,"●",IF(U18=W18,"△"))))</f>
        <v>○</v>
      </c>
      <c r="W17" s="198"/>
      <c r="X17" s="212"/>
      <c r="Y17" s="210"/>
      <c r="Z17" s="213"/>
      <c r="AA17" s="198"/>
      <c r="AB17" s="221" t="str">
        <f>IF(AA18="","",IF(AA18&gt;AC18,"○",IF(AA18&lt;AC18,"●",IF(AA18=AC18,"△"))))</f>
        <v>●</v>
      </c>
      <c r="AC17" s="198"/>
      <c r="AD17" s="199"/>
      <c r="AE17" s="198"/>
      <c r="AF17" s="196"/>
      <c r="AG17" s="201">
        <f>COUNTIF(C17:AE17,"○")</f>
        <v>3</v>
      </c>
      <c r="AH17" s="201">
        <f>COUNTIF(C17:AE17,"●")</f>
        <v>3</v>
      </c>
      <c r="AI17" s="201">
        <f>COUNTIF(C17:AE17,"△")</f>
        <v>2</v>
      </c>
      <c r="AJ17" s="201">
        <f>SUM(C18,F18,I18,L18,O18,R18,U18,X18,AA18,AD18)</f>
        <v>20</v>
      </c>
      <c r="AK17" s="220">
        <f>SUM(E18,H18,K18,N18,Q18,T18,W18,Z18,AC18,AF18,I15)</f>
        <v>23</v>
      </c>
      <c r="AL17" s="203">
        <f>SUM((AG17*3)+(AI17*1))</f>
        <v>11</v>
      </c>
    </row>
    <row r="18" spans="1:38" ht="21" customHeight="1">
      <c r="A18" s="366"/>
      <c r="B18" s="197" t="s">
        <v>333</v>
      </c>
      <c r="C18" s="199">
        <f>Z4</f>
        <v>1</v>
      </c>
      <c r="D18" s="198" t="s">
        <v>420</v>
      </c>
      <c r="E18" s="196">
        <f>X4</f>
        <v>1</v>
      </c>
      <c r="F18" s="198">
        <f>Z6</f>
        <v>0</v>
      </c>
      <c r="G18" s="198" t="s">
        <v>420</v>
      </c>
      <c r="H18" s="200">
        <f>X6</f>
        <v>1</v>
      </c>
      <c r="I18" s="198">
        <f>Z8</f>
        <v>0</v>
      </c>
      <c r="J18" s="198" t="s">
        <v>422</v>
      </c>
      <c r="K18" s="200">
        <f>X8</f>
        <v>11</v>
      </c>
      <c r="L18" s="198">
        <f>Z10</f>
        <v>9</v>
      </c>
      <c r="M18" s="198" t="s">
        <v>422</v>
      </c>
      <c r="N18" s="200">
        <f>X10</f>
        <v>0</v>
      </c>
      <c r="O18" s="198">
        <f>Z12</f>
        <v>7</v>
      </c>
      <c r="P18" s="198" t="s">
        <v>422</v>
      </c>
      <c r="Q18" s="200">
        <f>X12</f>
        <v>2</v>
      </c>
      <c r="R18" s="198">
        <f>Z14</f>
        <v>1</v>
      </c>
      <c r="S18" s="198" t="s">
        <v>422</v>
      </c>
      <c r="T18" s="200">
        <f>X14</f>
        <v>1</v>
      </c>
      <c r="U18" s="198">
        <f>Z16</f>
        <v>2</v>
      </c>
      <c r="V18" s="198" t="s">
        <v>402</v>
      </c>
      <c r="W18" s="198">
        <f>X16</f>
        <v>0</v>
      </c>
      <c r="X18" s="212"/>
      <c r="Y18" s="210"/>
      <c r="Z18" s="213"/>
      <c r="AA18" s="198">
        <f>IF('５部'!F9="","",'５部'!F9)</f>
        <v>0</v>
      </c>
      <c r="AB18" s="198" t="s">
        <v>402</v>
      </c>
      <c r="AC18" s="198">
        <f>IF('５部'!H9="","",'５部'!H9)</f>
        <v>7</v>
      </c>
      <c r="AD18" s="199"/>
      <c r="AE18" s="198"/>
      <c r="AF18" s="196"/>
      <c r="AG18" s="201"/>
      <c r="AH18" s="201"/>
      <c r="AI18" s="201"/>
      <c r="AJ18" s="201"/>
      <c r="AK18" s="199"/>
      <c r="AL18" s="202"/>
    </row>
    <row r="19" spans="1:38" ht="21" customHeight="1">
      <c r="A19" s="366" t="str">
        <f>AA2</f>
        <v>桃園</v>
      </c>
      <c r="B19" s="197" t="s">
        <v>334</v>
      </c>
      <c r="C19" s="199"/>
      <c r="D19" s="246" t="str">
        <f>IF(C20="","",IF(C20&gt;E20,"○",IF(C20&lt;E20,"●",IF(C20=E20,"△"))))</f>
        <v>○</v>
      </c>
      <c r="E19" s="196"/>
      <c r="F19" s="198"/>
      <c r="G19" s="246" t="str">
        <f>IF(F20="","",IF(F20&gt;H20,"○",IF(F20&lt;H20,"●",IF(F20=H20,"△"))))</f>
        <v>○</v>
      </c>
      <c r="H19" s="200"/>
      <c r="I19" s="198"/>
      <c r="J19" s="198"/>
      <c r="K19" s="200"/>
      <c r="L19" s="198"/>
      <c r="M19" s="235" t="str">
        <f>IF(L20="","",IF(L20&gt;N20,"○",IF(L20&lt;N20,"●",IF(L20=N20,"△"))))</f>
        <v/>
      </c>
      <c r="N19" s="200"/>
      <c r="O19" s="198"/>
      <c r="P19" s="198"/>
      <c r="Q19" s="200"/>
      <c r="R19" s="198"/>
      <c r="S19" s="235" t="str">
        <f>IF(R20="","",IF(R20&gt;T20,"○",IF(R20&lt;T20,"●",IF(R20=T20,"△"))))</f>
        <v/>
      </c>
      <c r="T19" s="200"/>
      <c r="U19" s="198"/>
      <c r="V19" s="247" t="str">
        <f>IF(U20="","",IF(U20&gt;W20,"○",IF(U20&lt;W20,"●",IF(U20=W20,"△"))))</f>
        <v>○</v>
      </c>
      <c r="W19" s="198"/>
      <c r="X19" s="199"/>
      <c r="Y19" s="221" t="str">
        <f>IF(X20="","",IF(X20&gt;Z20,"○",IF(X20&lt;Z20,"●",IF(X20=Z20,"△"))))</f>
        <v>○</v>
      </c>
      <c r="Z19" s="196"/>
      <c r="AA19" s="210"/>
      <c r="AB19" s="210"/>
      <c r="AC19" s="210"/>
      <c r="AD19" s="199"/>
      <c r="AE19" s="221" t="str">
        <f>IF(AD20="","",IF(AD20&gt;AF20,"○",IF(AD20&lt;AF20,"●",IF(AD20=AF20,"△"))))</f>
        <v>○</v>
      </c>
      <c r="AF19" s="196"/>
      <c r="AG19" s="201">
        <f>COUNTIF(C19:AE19,"○")</f>
        <v>5</v>
      </c>
      <c r="AH19" s="201">
        <f>COUNTIF(C19:AE19,"●")</f>
        <v>0</v>
      </c>
      <c r="AI19" s="201">
        <f>COUNTIF(C19:AE19,"△")</f>
        <v>0</v>
      </c>
      <c r="AJ19" s="201">
        <f>SUM(C20,F20,I20,L20,O20,R20,U20,X20,AA20,AD20)</f>
        <v>21</v>
      </c>
      <c r="AK19" s="220">
        <f>SUM(E20,H20,K20,N20,Q20,T20,W20,Z20,AC20,AF20,I17)</f>
        <v>5</v>
      </c>
      <c r="AL19" s="203">
        <f>SUM((AG19*3)+(AI19*1))</f>
        <v>15</v>
      </c>
    </row>
    <row r="20" spans="1:38" ht="21" customHeight="1">
      <c r="A20" s="366"/>
      <c r="B20" s="197" t="s">
        <v>333</v>
      </c>
      <c r="C20" s="199">
        <f>AC4</f>
        <v>3</v>
      </c>
      <c r="D20" s="198" t="s">
        <v>422</v>
      </c>
      <c r="E20" s="196">
        <f>AA4</f>
        <v>2</v>
      </c>
      <c r="F20" s="198">
        <f>AC6</f>
        <v>2</v>
      </c>
      <c r="G20" s="198" t="s">
        <v>422</v>
      </c>
      <c r="H20" s="200">
        <f>AA6</f>
        <v>1</v>
      </c>
      <c r="I20" s="198"/>
      <c r="J20" s="198"/>
      <c r="K20" s="200"/>
      <c r="L20" s="198" t="str">
        <f>AC10</f>
        <v/>
      </c>
      <c r="M20" s="198"/>
      <c r="N20" s="200" t="str">
        <f>AA10</f>
        <v/>
      </c>
      <c r="O20" s="198"/>
      <c r="P20" s="198"/>
      <c r="Q20" s="200"/>
      <c r="R20" s="198" t="str">
        <f>AC14</f>
        <v/>
      </c>
      <c r="S20" s="198"/>
      <c r="T20" s="200"/>
      <c r="U20" s="198">
        <f>AC16</f>
        <v>2</v>
      </c>
      <c r="V20" s="198" t="s">
        <v>422</v>
      </c>
      <c r="W20" s="198">
        <f>AA16</f>
        <v>0</v>
      </c>
      <c r="X20" s="199">
        <f>AC18</f>
        <v>7</v>
      </c>
      <c r="Y20" s="198" t="s">
        <v>402</v>
      </c>
      <c r="Z20" s="196">
        <f>AA18</f>
        <v>0</v>
      </c>
      <c r="AA20" s="210"/>
      <c r="AB20" s="210"/>
      <c r="AC20" s="210"/>
      <c r="AD20" s="199">
        <f>IF('５部'!P9="","",'５部'!P9)</f>
        <v>7</v>
      </c>
      <c r="AE20" s="198" t="s">
        <v>402</v>
      </c>
      <c r="AF20" s="196">
        <f>IF('５部'!R9="","",'５部'!R9)</f>
        <v>2</v>
      </c>
      <c r="AG20" s="201"/>
      <c r="AH20" s="201"/>
      <c r="AI20" s="201"/>
      <c r="AJ20" s="201"/>
      <c r="AK20" s="199"/>
      <c r="AL20" s="202"/>
    </row>
    <row r="21" spans="1:38" ht="21" customHeight="1">
      <c r="A21" s="366" t="str">
        <f>AD2</f>
        <v>金池長浜U11</v>
      </c>
      <c r="B21" s="197" t="s">
        <v>334</v>
      </c>
      <c r="C21" s="199"/>
      <c r="D21" s="247" t="str">
        <f>IF(C22="","",IF(C22&gt;E22,"○",IF(C22&lt;E22,"●",IF(C22=E22,"△"))))</f>
        <v>○</v>
      </c>
      <c r="E21" s="196"/>
      <c r="F21" s="198"/>
      <c r="G21" s="246" t="str">
        <f>IF(F22="","",IF(F22&gt;H22,"○",IF(F22&lt;H22,"●",IF(F22=H22,"△"))))</f>
        <v/>
      </c>
      <c r="H21" s="200"/>
      <c r="I21" s="198"/>
      <c r="J21" s="247" t="str">
        <f>IF(I22="","",IF(I22&gt;K22,"○",IF(I22&lt;K22,"●",IF(I22=K22,"△"))))</f>
        <v>●</v>
      </c>
      <c r="K21" s="200"/>
      <c r="L21" s="198"/>
      <c r="M21" s="236" t="str">
        <f>IF(L22="","",IF(L22&gt;N22,"○",IF(L22&lt;N22,"●",IF(L22=N22,"△"))))</f>
        <v>○</v>
      </c>
      <c r="N21" s="200"/>
      <c r="O21" s="198"/>
      <c r="P21" s="235" t="str">
        <f>IF(O22="","",IF(O22&gt;Q22,"○",IF(O22&lt;Q22,"●",IF(O22=Q22,"△"))))</f>
        <v>○</v>
      </c>
      <c r="Q21" s="200"/>
      <c r="R21" s="198"/>
      <c r="S21" s="221" t="str">
        <f>IF(R22="","",IF(R22&gt;T22,"○",IF(R22&lt;T22,"●",IF(R22=T22,"△"))))</f>
        <v>●</v>
      </c>
      <c r="T21" s="200"/>
      <c r="U21" s="198"/>
      <c r="V21" s="246" t="str">
        <f>IF(U22="","",IF(U22&gt;W22,"○",IF(U22&lt;W22,"●",IF(U22=W22,"△"))))</f>
        <v/>
      </c>
      <c r="W21" s="198"/>
      <c r="X21" s="199"/>
      <c r="Y21" s="198"/>
      <c r="Z21" s="196"/>
      <c r="AA21" s="198"/>
      <c r="AB21" s="221" t="str">
        <f>IF(AA22="","",IF(AA22&gt;AC22,"○",IF(AA22&lt;AC22,"●",IF(AA22=AC22,"△"))))</f>
        <v>●</v>
      </c>
      <c r="AC21" s="198"/>
      <c r="AD21" s="212"/>
      <c r="AE21" s="210"/>
      <c r="AF21" s="213"/>
      <c r="AG21" s="201">
        <f>COUNTIF(C21:AE21,"○")</f>
        <v>3</v>
      </c>
      <c r="AH21" s="201">
        <f>COUNTIF(C21:AE21,"●")</f>
        <v>3</v>
      </c>
      <c r="AI21" s="201">
        <f>COUNTIF(C21:AE21,"△")</f>
        <v>0</v>
      </c>
      <c r="AJ21" s="201">
        <f>SUM(C22,F22,I22,L22,O22,R22,U22,X22,AA22,AD22)</f>
        <v>24</v>
      </c>
      <c r="AK21" s="220">
        <f>SUM(E22,H22,K22,N22,Q22,T22,W22,Z22,AC22,AF22,I19)</f>
        <v>14</v>
      </c>
      <c r="AL21" s="203">
        <f>SUM((AG21*3)+(AI21*1))</f>
        <v>9</v>
      </c>
    </row>
    <row r="22" spans="1:38" ht="21" customHeight="1">
      <c r="A22" s="366"/>
      <c r="B22" s="197" t="s">
        <v>333</v>
      </c>
      <c r="C22" s="199">
        <f>AF4</f>
        <v>1</v>
      </c>
      <c r="D22" s="198" t="s">
        <v>422</v>
      </c>
      <c r="E22" s="196">
        <f>AD4</f>
        <v>0</v>
      </c>
      <c r="F22" s="198" t="str">
        <f>AF6</f>
        <v/>
      </c>
      <c r="G22" s="198"/>
      <c r="H22" s="200" t="str">
        <f>AD6</f>
        <v/>
      </c>
      <c r="I22" s="198">
        <f>AF8</f>
        <v>0</v>
      </c>
      <c r="J22" s="198" t="s">
        <v>422</v>
      </c>
      <c r="K22" s="200">
        <f>AD8</f>
        <v>4</v>
      </c>
      <c r="L22" s="198">
        <f>AF10</f>
        <v>8</v>
      </c>
      <c r="M22" s="198" t="s">
        <v>420</v>
      </c>
      <c r="N22" s="200">
        <f>AD10</f>
        <v>0</v>
      </c>
      <c r="O22" s="198">
        <f>AF12</f>
        <v>12</v>
      </c>
      <c r="P22" s="198" t="s">
        <v>420</v>
      </c>
      <c r="Q22" s="200">
        <f>AD12</f>
        <v>0</v>
      </c>
      <c r="R22" s="198">
        <f>AF14</f>
        <v>1</v>
      </c>
      <c r="S22" s="198" t="s">
        <v>402</v>
      </c>
      <c r="T22" s="200">
        <f>AD14</f>
        <v>3</v>
      </c>
      <c r="U22" s="198" t="str">
        <f>AF16</f>
        <v/>
      </c>
      <c r="V22" s="198"/>
      <c r="W22" s="198" t="str">
        <f>AD16</f>
        <v/>
      </c>
      <c r="X22" s="199"/>
      <c r="Y22" s="198"/>
      <c r="Z22" s="196"/>
      <c r="AA22" s="198">
        <f>AF20</f>
        <v>2</v>
      </c>
      <c r="AB22" s="198" t="s">
        <v>402</v>
      </c>
      <c r="AC22" s="198">
        <f>AD20</f>
        <v>7</v>
      </c>
      <c r="AD22" s="212"/>
      <c r="AE22" s="210"/>
      <c r="AF22" s="213"/>
      <c r="AG22" s="201"/>
      <c r="AH22" s="201"/>
      <c r="AI22" s="201"/>
      <c r="AJ22" s="201"/>
      <c r="AK22" s="199"/>
      <c r="AL22" s="202"/>
    </row>
    <row r="23" spans="1:38" ht="21" customHeight="1"/>
    <row r="24" spans="1:38" ht="21" customHeight="1"/>
  </sheetData>
  <mergeCells count="21">
    <mergeCell ref="A7:A8"/>
    <mergeCell ref="C1:V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3:A4"/>
    <mergeCell ref="A5:A6"/>
    <mergeCell ref="A21:A22"/>
    <mergeCell ref="A9:A10"/>
    <mergeCell ref="A11:A12"/>
    <mergeCell ref="A13:A14"/>
    <mergeCell ref="A15:A16"/>
    <mergeCell ref="A17:A18"/>
    <mergeCell ref="A19:A20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G31"/>
  <sheetViews>
    <sheetView zoomScale="80" workbookViewId="0">
      <selection activeCell="Q25" sqref="Q25"/>
    </sheetView>
  </sheetViews>
  <sheetFormatPr defaultColWidth="6" defaultRowHeight="20.100000000000001" customHeight="1"/>
  <cols>
    <col min="1" max="1" width="0.75" style="144" customWidth="1"/>
    <col min="2" max="2" width="8.75" style="144" customWidth="1"/>
    <col min="3" max="3" width="15.25" style="144" customWidth="1"/>
    <col min="4" max="4" width="8.625" style="144" customWidth="1"/>
    <col min="5" max="5" width="3.75" style="144" customWidth="1"/>
    <col min="6" max="7" width="8.5" style="144" customWidth="1"/>
    <col min="8" max="8" width="3.75" style="144" customWidth="1"/>
    <col min="9" max="9" width="8.5" style="144" customWidth="1"/>
    <col min="10" max="10" width="9.625" style="144" customWidth="1"/>
    <col min="11" max="11" width="8.5" style="144" customWidth="1"/>
    <col min="12" max="12" width="3.75" style="144" customWidth="1"/>
    <col min="13" max="14" width="8.5" style="144" customWidth="1"/>
    <col min="15" max="15" width="3.75" style="144" customWidth="1"/>
    <col min="16" max="18" width="8.5" style="144" customWidth="1"/>
    <col min="19" max="19" width="3.75" style="144" customWidth="1"/>
    <col min="20" max="21" width="8.5" style="144" customWidth="1"/>
    <col min="22" max="22" width="3.75" style="144" customWidth="1"/>
    <col min="23" max="23" width="8.5" style="144" customWidth="1"/>
    <col min="24" max="25" width="6" style="144" customWidth="1"/>
    <col min="26" max="33" width="9" customWidth="1"/>
    <col min="34" max="16384" width="6" style="144"/>
  </cols>
  <sheetData>
    <row r="1" spans="2:33" s="137" customFormat="1" ht="21">
      <c r="B1" s="8" t="s">
        <v>331</v>
      </c>
      <c r="C1" s="135"/>
      <c r="D1" s="136"/>
      <c r="E1" s="136"/>
      <c r="F1" s="136"/>
      <c r="G1" s="136"/>
    </row>
    <row r="2" spans="2:33" s="137" customFormat="1" ht="9.75" customHeight="1">
      <c r="B2" s="8"/>
      <c r="C2" s="135"/>
      <c r="D2" s="136"/>
      <c r="E2" s="136"/>
      <c r="F2" s="136"/>
      <c r="G2" s="136"/>
    </row>
    <row r="3" spans="2:33" s="137" customFormat="1" ht="17.25">
      <c r="B3" s="294" t="s">
        <v>273</v>
      </c>
      <c r="C3" s="294"/>
      <c r="D3" s="138" t="s">
        <v>274</v>
      </c>
      <c r="E3" s="139"/>
      <c r="F3" s="139"/>
    </row>
    <row r="4" spans="2:33" s="137" customFormat="1" ht="6.75" customHeight="1" thickBot="1">
      <c r="B4" s="140"/>
    </row>
    <row r="5" spans="2:33" ht="20.100000000000001" customHeight="1" thickBot="1">
      <c r="B5" s="141" t="s">
        <v>0</v>
      </c>
      <c r="C5" s="142" t="s">
        <v>275</v>
      </c>
      <c r="D5" s="295" t="s">
        <v>2</v>
      </c>
      <c r="E5" s="292"/>
      <c r="F5" s="296"/>
      <c r="G5" s="291" t="s">
        <v>276</v>
      </c>
      <c r="H5" s="292"/>
      <c r="I5" s="296"/>
      <c r="J5" s="143" t="s">
        <v>7</v>
      </c>
      <c r="K5" s="291" t="s">
        <v>277</v>
      </c>
      <c r="L5" s="292"/>
      <c r="M5" s="296"/>
      <c r="N5" s="291" t="s">
        <v>278</v>
      </c>
      <c r="O5" s="292"/>
      <c r="P5" s="296"/>
      <c r="Q5" s="143" t="s">
        <v>6</v>
      </c>
      <c r="R5" s="291" t="s">
        <v>279</v>
      </c>
      <c r="S5" s="292"/>
      <c r="T5" s="293"/>
      <c r="W5"/>
      <c r="X5"/>
      <c r="Y5"/>
      <c r="AE5" s="144"/>
      <c r="AF5" s="144"/>
      <c r="AG5" s="144"/>
    </row>
    <row r="6" spans="2:33" s="3" customFormat="1" ht="20.100000000000001" customHeight="1">
      <c r="B6" s="297" t="s">
        <v>414</v>
      </c>
      <c r="C6" s="145" t="s">
        <v>280</v>
      </c>
      <c r="D6" s="146" t="s">
        <v>281</v>
      </c>
      <c r="E6" s="147" t="s">
        <v>282</v>
      </c>
      <c r="F6" s="79" t="s">
        <v>283</v>
      </c>
      <c r="G6" s="58" t="s">
        <v>284</v>
      </c>
      <c r="H6" s="147" t="s">
        <v>282</v>
      </c>
      <c r="I6" s="148" t="s">
        <v>285</v>
      </c>
      <c r="J6" s="147"/>
      <c r="K6" s="149" t="s">
        <v>286</v>
      </c>
      <c r="L6" s="147" t="s">
        <v>287</v>
      </c>
      <c r="M6" s="59" t="s">
        <v>281</v>
      </c>
      <c r="N6" s="58" t="s">
        <v>283</v>
      </c>
      <c r="O6" s="147" t="s">
        <v>287</v>
      </c>
      <c r="P6" s="148" t="s">
        <v>284</v>
      </c>
      <c r="Q6" s="147"/>
      <c r="R6" s="149" t="s">
        <v>285</v>
      </c>
      <c r="S6" s="147" t="s">
        <v>287</v>
      </c>
      <c r="T6" s="69" t="s">
        <v>286</v>
      </c>
    </row>
    <row r="7" spans="2:33" s="3" customFormat="1" ht="20.100000000000001" customHeight="1" thickBot="1">
      <c r="B7" s="299"/>
      <c r="C7" s="150" t="s">
        <v>288</v>
      </c>
      <c r="D7" s="151"/>
      <c r="E7" s="68" t="s">
        <v>286</v>
      </c>
      <c r="F7" s="77"/>
      <c r="G7" s="74"/>
      <c r="H7" s="68" t="s">
        <v>281</v>
      </c>
      <c r="I7" s="77"/>
      <c r="J7" s="68"/>
      <c r="K7" s="74"/>
      <c r="L7" s="68" t="s">
        <v>284</v>
      </c>
      <c r="M7" s="68"/>
      <c r="N7" s="74"/>
      <c r="O7" s="68" t="s">
        <v>285</v>
      </c>
      <c r="P7" s="77"/>
      <c r="Q7" s="68"/>
      <c r="R7" s="74"/>
      <c r="S7" s="68" t="s">
        <v>283</v>
      </c>
      <c r="T7" s="76"/>
    </row>
    <row r="8" spans="2:33" s="3" customFormat="1" ht="20.100000000000001" customHeight="1">
      <c r="B8" s="297" t="s">
        <v>289</v>
      </c>
      <c r="C8" s="145" t="s">
        <v>290</v>
      </c>
      <c r="D8" s="152" t="s">
        <v>291</v>
      </c>
      <c r="E8" s="147" t="s">
        <v>287</v>
      </c>
      <c r="F8" s="148" t="s">
        <v>292</v>
      </c>
      <c r="G8" s="149" t="s">
        <v>293</v>
      </c>
      <c r="H8" s="147" t="s">
        <v>294</v>
      </c>
      <c r="I8" s="79" t="s">
        <v>295</v>
      </c>
      <c r="J8" s="59"/>
      <c r="K8" s="58" t="s">
        <v>296</v>
      </c>
      <c r="L8" s="147" t="s">
        <v>297</v>
      </c>
      <c r="M8" s="147" t="s">
        <v>291</v>
      </c>
      <c r="N8" s="149" t="s">
        <v>292</v>
      </c>
      <c r="O8" s="147" t="s">
        <v>298</v>
      </c>
      <c r="P8" s="79" t="s">
        <v>293</v>
      </c>
      <c r="Q8" s="59"/>
      <c r="R8" s="149" t="s">
        <v>295</v>
      </c>
      <c r="S8" s="147" t="s">
        <v>297</v>
      </c>
      <c r="T8" s="69" t="s">
        <v>296</v>
      </c>
    </row>
    <row r="9" spans="2:33" s="3" customFormat="1" ht="20.100000000000001" customHeight="1" thickBot="1">
      <c r="B9" s="298"/>
      <c r="C9" s="150" t="s">
        <v>299</v>
      </c>
      <c r="D9" s="151">
        <v>2</v>
      </c>
      <c r="E9" s="68" t="s">
        <v>293</v>
      </c>
      <c r="F9" s="77">
        <v>2</v>
      </c>
      <c r="G9" s="74">
        <v>1</v>
      </c>
      <c r="H9" s="68" t="s">
        <v>291</v>
      </c>
      <c r="I9" s="77">
        <v>2</v>
      </c>
      <c r="J9" s="68"/>
      <c r="K9" s="74">
        <v>3</v>
      </c>
      <c r="L9" s="68" t="s">
        <v>295</v>
      </c>
      <c r="M9" s="68">
        <v>1</v>
      </c>
      <c r="N9" s="74">
        <v>2</v>
      </c>
      <c r="O9" s="68" t="s">
        <v>296</v>
      </c>
      <c r="P9" s="77">
        <v>5</v>
      </c>
      <c r="Q9" s="68"/>
      <c r="R9" s="74">
        <v>2</v>
      </c>
      <c r="S9" s="68" t="s">
        <v>292</v>
      </c>
      <c r="T9" s="76">
        <v>2</v>
      </c>
    </row>
    <row r="10" spans="2:33" s="3" customFormat="1" ht="20.100000000000001" customHeight="1">
      <c r="B10" s="297" t="s">
        <v>300</v>
      </c>
      <c r="C10" s="145" t="s">
        <v>301</v>
      </c>
      <c r="D10" s="152" t="s">
        <v>296</v>
      </c>
      <c r="E10" s="147" t="s">
        <v>298</v>
      </c>
      <c r="F10" s="79" t="s">
        <v>285</v>
      </c>
      <c r="G10" s="58" t="s">
        <v>286</v>
      </c>
      <c r="H10" s="147" t="s">
        <v>287</v>
      </c>
      <c r="I10" s="79" t="s">
        <v>284</v>
      </c>
      <c r="J10" s="59"/>
      <c r="K10" s="149" t="s">
        <v>293</v>
      </c>
      <c r="L10" s="147" t="s">
        <v>294</v>
      </c>
      <c r="M10" s="59" t="s">
        <v>285</v>
      </c>
      <c r="N10" s="153"/>
      <c r="O10" s="147" t="s">
        <v>287</v>
      </c>
      <c r="P10" s="154"/>
      <c r="Q10" s="155"/>
      <c r="R10" s="153"/>
      <c r="S10" s="147" t="s">
        <v>287</v>
      </c>
      <c r="T10" s="156"/>
    </row>
    <row r="11" spans="2:33" s="3" customFormat="1" ht="20.100000000000001" customHeight="1">
      <c r="B11" s="300"/>
      <c r="C11" s="157" t="s">
        <v>302</v>
      </c>
      <c r="D11" s="158">
        <v>0</v>
      </c>
      <c r="E11" s="65" t="s">
        <v>286</v>
      </c>
      <c r="F11" s="159">
        <v>0</v>
      </c>
      <c r="G11" s="160">
        <v>4</v>
      </c>
      <c r="H11" s="65" t="s">
        <v>296</v>
      </c>
      <c r="I11" s="159">
        <v>1</v>
      </c>
      <c r="J11" s="161"/>
      <c r="K11" s="160">
        <v>1</v>
      </c>
      <c r="L11" s="65" t="s">
        <v>175</v>
      </c>
      <c r="M11" s="161">
        <v>2</v>
      </c>
      <c r="N11" s="162"/>
      <c r="O11" s="163"/>
      <c r="P11" s="164"/>
      <c r="Q11" s="165"/>
      <c r="R11" s="162"/>
      <c r="S11" s="163"/>
      <c r="T11" s="166"/>
    </row>
    <row r="12" spans="2:33" s="3" customFormat="1" ht="20.100000000000001" customHeight="1">
      <c r="B12" s="300"/>
      <c r="C12" s="167" t="s">
        <v>303</v>
      </c>
      <c r="D12" s="168" t="s">
        <v>295</v>
      </c>
      <c r="E12" s="169" t="s">
        <v>297</v>
      </c>
      <c r="F12" s="61" t="s">
        <v>283</v>
      </c>
      <c r="G12" s="170" t="s">
        <v>292</v>
      </c>
      <c r="H12" s="169" t="s">
        <v>298</v>
      </c>
      <c r="I12" s="61" t="s">
        <v>304</v>
      </c>
      <c r="J12" s="60"/>
      <c r="K12" s="170" t="s">
        <v>295</v>
      </c>
      <c r="L12" s="169" t="s">
        <v>297</v>
      </c>
      <c r="M12" s="169" t="s">
        <v>291</v>
      </c>
      <c r="N12" s="170"/>
      <c r="O12" s="169" t="s">
        <v>297</v>
      </c>
      <c r="P12" s="171"/>
      <c r="Q12" s="169"/>
      <c r="R12" s="170"/>
      <c r="S12" s="169" t="s">
        <v>297</v>
      </c>
      <c r="T12" s="172"/>
    </row>
    <row r="13" spans="2:33" s="3" customFormat="1" ht="20.100000000000001" customHeight="1" thickBot="1">
      <c r="B13" s="298"/>
      <c r="C13" s="150" t="s">
        <v>305</v>
      </c>
      <c r="D13" s="151">
        <v>12</v>
      </c>
      <c r="E13" s="68" t="s">
        <v>292</v>
      </c>
      <c r="F13" s="77">
        <v>1</v>
      </c>
      <c r="G13" s="74">
        <v>0</v>
      </c>
      <c r="H13" s="68" t="s">
        <v>295</v>
      </c>
      <c r="I13" s="77">
        <v>4</v>
      </c>
      <c r="J13" s="68"/>
      <c r="K13" s="74">
        <v>5</v>
      </c>
      <c r="L13" s="68" t="s">
        <v>304</v>
      </c>
      <c r="M13" s="68">
        <v>0</v>
      </c>
      <c r="N13" s="173"/>
      <c r="O13" s="174"/>
      <c r="P13" s="175"/>
      <c r="Q13" s="176"/>
      <c r="R13" s="173"/>
      <c r="S13" s="174"/>
      <c r="T13" s="177"/>
    </row>
    <row r="14" spans="2:33" s="3" customFormat="1" ht="20.25" customHeight="1">
      <c r="B14" s="297" t="s">
        <v>306</v>
      </c>
      <c r="C14" s="145" t="s">
        <v>307</v>
      </c>
      <c r="D14" s="152" t="s">
        <v>284</v>
      </c>
      <c r="E14" s="147" t="s">
        <v>297</v>
      </c>
      <c r="F14" s="148" t="s">
        <v>292</v>
      </c>
      <c r="G14" s="149" t="s">
        <v>293</v>
      </c>
      <c r="H14" s="147" t="s">
        <v>294</v>
      </c>
      <c r="I14" s="148" t="s">
        <v>283</v>
      </c>
      <c r="J14" s="147"/>
      <c r="K14" s="149" t="s">
        <v>284</v>
      </c>
      <c r="L14" s="147" t="s">
        <v>294</v>
      </c>
      <c r="M14" s="147" t="s">
        <v>291</v>
      </c>
      <c r="N14" s="149" t="s">
        <v>292</v>
      </c>
      <c r="O14" s="147" t="s">
        <v>298</v>
      </c>
      <c r="P14" s="148" t="s">
        <v>283</v>
      </c>
      <c r="Q14" s="147"/>
      <c r="R14" s="149" t="s">
        <v>291</v>
      </c>
      <c r="S14" s="147" t="s">
        <v>298</v>
      </c>
      <c r="T14" s="178" t="s">
        <v>293</v>
      </c>
    </row>
    <row r="15" spans="2:33" s="3" customFormat="1" ht="20.25" customHeight="1">
      <c r="B15" s="301"/>
      <c r="C15" s="157" t="s">
        <v>308</v>
      </c>
      <c r="D15" s="179">
        <v>5</v>
      </c>
      <c r="E15" s="65" t="s">
        <v>293</v>
      </c>
      <c r="F15" s="64">
        <v>0</v>
      </c>
      <c r="G15" s="70">
        <v>1</v>
      </c>
      <c r="H15" s="65" t="s">
        <v>284</v>
      </c>
      <c r="I15" s="64">
        <v>2</v>
      </c>
      <c r="J15" s="65"/>
      <c r="K15" s="70">
        <v>1</v>
      </c>
      <c r="L15" s="65" t="s">
        <v>283</v>
      </c>
      <c r="M15" s="65">
        <v>1</v>
      </c>
      <c r="N15" s="70">
        <v>3</v>
      </c>
      <c r="O15" s="65" t="s">
        <v>291</v>
      </c>
      <c r="P15" s="64">
        <v>0</v>
      </c>
      <c r="Q15" s="65"/>
      <c r="R15" s="70">
        <v>1</v>
      </c>
      <c r="S15" s="65" t="s">
        <v>292</v>
      </c>
      <c r="T15" s="71">
        <v>2</v>
      </c>
    </row>
    <row r="16" spans="2:33" s="3" customFormat="1" ht="20.25" customHeight="1">
      <c r="B16" s="301"/>
      <c r="C16" s="167" t="s">
        <v>303</v>
      </c>
      <c r="D16" s="180" t="s">
        <v>285</v>
      </c>
      <c r="E16" s="169" t="s">
        <v>287</v>
      </c>
      <c r="F16" s="61" t="s">
        <v>304</v>
      </c>
      <c r="G16" s="62" t="s">
        <v>286</v>
      </c>
      <c r="H16" s="169" t="s">
        <v>287</v>
      </c>
      <c r="I16" s="61" t="s">
        <v>296</v>
      </c>
      <c r="J16" s="60"/>
      <c r="K16" s="62" t="s">
        <v>295</v>
      </c>
      <c r="L16" s="169" t="s">
        <v>297</v>
      </c>
      <c r="M16" s="60" t="s">
        <v>285</v>
      </c>
      <c r="N16" s="62" t="s">
        <v>281</v>
      </c>
      <c r="O16" s="169" t="s">
        <v>287</v>
      </c>
      <c r="P16" s="61" t="s">
        <v>296</v>
      </c>
      <c r="Q16" s="60"/>
      <c r="R16" s="62" t="s">
        <v>295</v>
      </c>
      <c r="S16" s="169" t="s">
        <v>297</v>
      </c>
      <c r="T16" s="63" t="s">
        <v>286</v>
      </c>
    </row>
    <row r="17" spans="2:31" s="3" customFormat="1" ht="20.25" customHeight="1" thickBot="1">
      <c r="B17" s="299"/>
      <c r="C17" s="150" t="s">
        <v>309</v>
      </c>
      <c r="D17" s="181">
        <v>1</v>
      </c>
      <c r="E17" s="68" t="s">
        <v>296</v>
      </c>
      <c r="F17" s="182">
        <v>2</v>
      </c>
      <c r="G17" s="183">
        <v>0</v>
      </c>
      <c r="H17" s="68" t="s">
        <v>285</v>
      </c>
      <c r="I17" s="182">
        <v>2</v>
      </c>
      <c r="J17" s="174"/>
      <c r="K17" s="183"/>
      <c r="L17" s="68" t="s">
        <v>286</v>
      </c>
      <c r="M17" s="174"/>
      <c r="N17" s="183">
        <v>1</v>
      </c>
      <c r="O17" s="68" t="s">
        <v>295</v>
      </c>
      <c r="P17" s="182">
        <v>2</v>
      </c>
      <c r="Q17" s="174"/>
      <c r="R17" s="183"/>
      <c r="S17" s="68" t="s">
        <v>281</v>
      </c>
      <c r="T17" s="184"/>
    </row>
    <row r="18" spans="2:31" s="3" customFormat="1" ht="18.75" customHeight="1">
      <c r="B18" s="297" t="s">
        <v>310</v>
      </c>
      <c r="C18" s="185" t="s">
        <v>311</v>
      </c>
      <c r="D18" s="146" t="s">
        <v>291</v>
      </c>
      <c r="E18" s="147" t="s">
        <v>297</v>
      </c>
      <c r="F18" s="148" t="s">
        <v>304</v>
      </c>
      <c r="G18" s="149" t="s">
        <v>286</v>
      </c>
      <c r="H18" s="147" t="s">
        <v>297</v>
      </c>
      <c r="I18" s="79" t="s">
        <v>293</v>
      </c>
      <c r="J18" s="59"/>
      <c r="K18" s="58" t="s">
        <v>304</v>
      </c>
      <c r="L18" s="147" t="s">
        <v>294</v>
      </c>
      <c r="M18" s="147" t="s">
        <v>284</v>
      </c>
      <c r="N18" s="149" t="s">
        <v>291</v>
      </c>
      <c r="O18" s="147" t="s">
        <v>294</v>
      </c>
      <c r="P18" s="79" t="s">
        <v>286</v>
      </c>
      <c r="Q18" s="59"/>
      <c r="R18" s="149" t="s">
        <v>293</v>
      </c>
      <c r="S18" s="147" t="s">
        <v>294</v>
      </c>
      <c r="T18" s="178" t="s">
        <v>284</v>
      </c>
    </row>
    <row r="19" spans="2:31" s="3" customFormat="1" ht="20.100000000000001" customHeight="1" thickBot="1">
      <c r="B19" s="298"/>
      <c r="C19" s="150" t="s">
        <v>312</v>
      </c>
      <c r="D19" s="186">
        <v>0</v>
      </c>
      <c r="E19" s="68" t="s">
        <v>286</v>
      </c>
      <c r="F19" s="187">
        <v>2</v>
      </c>
      <c r="G19" s="188"/>
      <c r="H19" s="68" t="s">
        <v>281</v>
      </c>
      <c r="I19" s="187"/>
      <c r="J19" s="189"/>
      <c r="K19" s="188">
        <v>4</v>
      </c>
      <c r="L19" s="68" t="s">
        <v>293</v>
      </c>
      <c r="M19" s="189">
        <v>1</v>
      </c>
      <c r="N19" s="188">
        <v>0</v>
      </c>
      <c r="O19" s="68" t="s">
        <v>284</v>
      </c>
      <c r="P19" s="187">
        <v>1</v>
      </c>
      <c r="Q19" s="189"/>
      <c r="R19" s="188">
        <v>2</v>
      </c>
      <c r="S19" s="68" t="s">
        <v>291</v>
      </c>
      <c r="T19" s="190">
        <v>2</v>
      </c>
    </row>
    <row r="20" spans="2:31" s="3" customFormat="1" ht="20.100000000000001" customHeight="1">
      <c r="B20" s="297" t="s">
        <v>313</v>
      </c>
      <c r="C20" s="145" t="s">
        <v>314</v>
      </c>
      <c r="D20" s="152" t="s">
        <v>291</v>
      </c>
      <c r="E20" s="147" t="s">
        <v>294</v>
      </c>
      <c r="F20" s="79" t="s">
        <v>285</v>
      </c>
      <c r="G20" s="58" t="s">
        <v>292</v>
      </c>
      <c r="H20" s="147" t="s">
        <v>298</v>
      </c>
      <c r="I20" s="148" t="s">
        <v>286</v>
      </c>
      <c r="J20" s="147"/>
      <c r="K20" s="58" t="s">
        <v>283</v>
      </c>
      <c r="L20" s="147" t="s">
        <v>298</v>
      </c>
      <c r="M20" s="59" t="s">
        <v>291</v>
      </c>
      <c r="N20" s="149" t="s">
        <v>285</v>
      </c>
      <c r="O20" s="147" t="s">
        <v>287</v>
      </c>
      <c r="P20" s="79" t="s">
        <v>292</v>
      </c>
      <c r="Q20" s="59"/>
      <c r="R20" s="149" t="s">
        <v>286</v>
      </c>
      <c r="S20" s="147" t="s">
        <v>298</v>
      </c>
      <c r="T20" s="69" t="s">
        <v>283</v>
      </c>
    </row>
    <row r="21" spans="2:31" s="3" customFormat="1" ht="20.100000000000001" customHeight="1">
      <c r="B21" s="301"/>
      <c r="C21" s="157" t="s">
        <v>315</v>
      </c>
      <c r="D21" s="191">
        <v>0</v>
      </c>
      <c r="E21" s="65" t="s">
        <v>286</v>
      </c>
      <c r="F21" s="64">
        <v>0</v>
      </c>
      <c r="G21" s="70">
        <v>1</v>
      </c>
      <c r="H21" s="65" t="s">
        <v>291</v>
      </c>
      <c r="I21" s="64">
        <v>4</v>
      </c>
      <c r="J21" s="65"/>
      <c r="K21" s="70">
        <v>1</v>
      </c>
      <c r="L21" s="65" t="s">
        <v>292</v>
      </c>
      <c r="M21" s="65">
        <v>3</v>
      </c>
      <c r="N21" s="70">
        <v>4</v>
      </c>
      <c r="O21" s="65" t="s">
        <v>283</v>
      </c>
      <c r="P21" s="64">
        <v>1</v>
      </c>
      <c r="Q21" s="65"/>
      <c r="R21" s="70">
        <v>6</v>
      </c>
      <c r="S21" s="65" t="s">
        <v>285</v>
      </c>
      <c r="T21" s="71">
        <v>1</v>
      </c>
    </row>
    <row r="22" spans="2:31" s="3" customFormat="1" ht="20.100000000000001" customHeight="1">
      <c r="B22" s="301"/>
      <c r="C22" s="192" t="s">
        <v>290</v>
      </c>
      <c r="D22" s="168" t="s">
        <v>293</v>
      </c>
      <c r="E22" s="169" t="s">
        <v>294</v>
      </c>
      <c r="F22" s="61" t="s">
        <v>296</v>
      </c>
      <c r="G22" s="170" t="s">
        <v>295</v>
      </c>
      <c r="H22" s="169" t="s">
        <v>297</v>
      </c>
      <c r="I22" s="171" t="s">
        <v>284</v>
      </c>
      <c r="J22" s="169"/>
      <c r="K22" s="62" t="s">
        <v>304</v>
      </c>
      <c r="L22" s="169" t="s">
        <v>297</v>
      </c>
      <c r="M22" s="60" t="s">
        <v>293</v>
      </c>
      <c r="N22" s="170" t="s">
        <v>296</v>
      </c>
      <c r="O22" s="169" t="s">
        <v>294</v>
      </c>
      <c r="P22" s="171" t="s">
        <v>284</v>
      </c>
      <c r="Q22" s="169"/>
      <c r="R22" s="170" t="s">
        <v>295</v>
      </c>
      <c r="S22" s="169" t="s">
        <v>297</v>
      </c>
      <c r="T22" s="172" t="s">
        <v>304</v>
      </c>
    </row>
    <row r="23" spans="2:31" s="3" customFormat="1" ht="20.100000000000001" customHeight="1" thickBot="1">
      <c r="B23" s="299"/>
      <c r="C23" s="150" t="s">
        <v>316</v>
      </c>
      <c r="D23" s="151">
        <v>0</v>
      </c>
      <c r="E23" s="68" t="s">
        <v>295</v>
      </c>
      <c r="F23" s="77">
        <v>1</v>
      </c>
      <c r="G23" s="74">
        <v>3</v>
      </c>
      <c r="H23" s="68" t="s">
        <v>293</v>
      </c>
      <c r="I23" s="77">
        <v>1</v>
      </c>
      <c r="J23" s="68"/>
      <c r="K23" s="74">
        <v>9</v>
      </c>
      <c r="L23" s="68" t="s">
        <v>284</v>
      </c>
      <c r="M23" s="68">
        <v>0</v>
      </c>
      <c r="N23" s="74">
        <v>1</v>
      </c>
      <c r="O23" s="68" t="s">
        <v>281</v>
      </c>
      <c r="P23" s="77">
        <v>1</v>
      </c>
      <c r="Q23" s="68"/>
      <c r="R23" s="74">
        <v>5</v>
      </c>
      <c r="S23" s="68" t="s">
        <v>296</v>
      </c>
      <c r="T23" s="76">
        <v>0</v>
      </c>
    </row>
    <row r="24" spans="2:31" s="3" customFormat="1" ht="20.100000000000001" customHeight="1">
      <c r="B24" s="297" t="s">
        <v>317</v>
      </c>
      <c r="C24" s="145" t="s">
        <v>318</v>
      </c>
      <c r="D24" s="152" t="s">
        <v>296</v>
      </c>
      <c r="E24" s="147" t="s">
        <v>294</v>
      </c>
      <c r="F24" s="148" t="s">
        <v>283</v>
      </c>
      <c r="G24" s="149" t="s">
        <v>295</v>
      </c>
      <c r="H24" s="147" t="s">
        <v>297</v>
      </c>
      <c r="I24" s="79" t="s">
        <v>292</v>
      </c>
      <c r="J24" s="59"/>
      <c r="K24" s="58" t="s">
        <v>283</v>
      </c>
      <c r="L24" s="147" t="s">
        <v>298</v>
      </c>
      <c r="M24" s="147" t="s">
        <v>285</v>
      </c>
      <c r="N24" s="149" t="s">
        <v>296</v>
      </c>
      <c r="O24" s="147" t="s">
        <v>287</v>
      </c>
      <c r="P24" s="79" t="s">
        <v>292</v>
      </c>
      <c r="Q24" s="59"/>
      <c r="R24" s="149"/>
      <c r="S24" s="147"/>
      <c r="T24" s="69"/>
    </row>
    <row r="25" spans="2:31" s="3" customFormat="1" ht="20.100000000000001" customHeight="1" thickBot="1">
      <c r="B25" s="298"/>
      <c r="C25" s="150" t="s">
        <v>319</v>
      </c>
      <c r="D25" s="151">
        <v>8</v>
      </c>
      <c r="E25" s="68" t="s">
        <v>285</v>
      </c>
      <c r="F25" s="77">
        <v>2</v>
      </c>
      <c r="G25" s="74">
        <v>6</v>
      </c>
      <c r="H25" s="68" t="s">
        <v>296</v>
      </c>
      <c r="I25" s="77">
        <v>0</v>
      </c>
      <c r="J25" s="68"/>
      <c r="K25" s="74">
        <v>0</v>
      </c>
      <c r="L25" s="68" t="s">
        <v>292</v>
      </c>
      <c r="M25" s="68">
        <v>1</v>
      </c>
      <c r="N25" s="74">
        <v>6</v>
      </c>
      <c r="O25" s="68" t="s">
        <v>283</v>
      </c>
      <c r="P25" s="77">
        <v>0</v>
      </c>
      <c r="Q25" s="68"/>
      <c r="R25" s="74"/>
      <c r="S25" s="68"/>
      <c r="T25" s="76"/>
    </row>
    <row r="26" spans="2:31" ht="11.25" customHeight="1">
      <c r="U26" s="3"/>
      <c r="V26" s="3"/>
      <c r="W26" s="3"/>
      <c r="X26" s="3"/>
    </row>
    <row r="27" spans="2:31" ht="9" customHeight="1">
      <c r="U27" s="3"/>
      <c r="V27" s="3"/>
      <c r="W27" s="3"/>
      <c r="X27" s="137"/>
    </row>
    <row r="28" spans="2:31" ht="20.100000000000001" customHeight="1">
      <c r="Z28" s="144"/>
      <c r="AA28" s="144"/>
      <c r="AB28" s="144"/>
      <c r="AC28" s="144"/>
      <c r="AD28" s="144"/>
      <c r="AE28" s="144"/>
    </row>
    <row r="29" spans="2:31" ht="20.100000000000001" customHeight="1">
      <c r="C29" s="137"/>
      <c r="D29" s="193" t="s">
        <v>320</v>
      </c>
      <c r="E29" s="194" t="s">
        <v>291</v>
      </c>
      <c r="F29" s="137"/>
      <c r="G29" s="193" t="s">
        <v>321</v>
      </c>
      <c r="H29" s="194" t="s">
        <v>292</v>
      </c>
      <c r="I29" s="137"/>
      <c r="J29" s="137"/>
      <c r="K29" s="193" t="s">
        <v>322</v>
      </c>
      <c r="L29" s="194" t="s">
        <v>293</v>
      </c>
      <c r="M29" s="137"/>
      <c r="N29" s="193" t="s">
        <v>323</v>
      </c>
      <c r="O29" s="194" t="s">
        <v>295</v>
      </c>
      <c r="P29" s="137"/>
      <c r="Q29" s="137"/>
      <c r="R29" s="193" t="s">
        <v>324</v>
      </c>
      <c r="S29" s="194" t="s">
        <v>296</v>
      </c>
      <c r="T29" s="137"/>
      <c r="W29" s="195"/>
    </row>
    <row r="30" spans="2:31" ht="20.100000000000001" customHeight="1">
      <c r="C30" s="137"/>
      <c r="D30" s="193" t="s">
        <v>325</v>
      </c>
      <c r="E30" s="194" t="s">
        <v>281</v>
      </c>
      <c r="G30" s="193" t="s">
        <v>326</v>
      </c>
      <c r="H30" s="194" t="s">
        <v>283</v>
      </c>
      <c r="I30" s="137"/>
      <c r="J30" s="137"/>
      <c r="K30" s="193" t="s">
        <v>327</v>
      </c>
      <c r="L30" s="194" t="s">
        <v>284</v>
      </c>
      <c r="M30" s="137"/>
      <c r="N30" s="193" t="s">
        <v>328</v>
      </c>
      <c r="O30" s="194" t="s">
        <v>285</v>
      </c>
      <c r="P30" s="137"/>
      <c r="Q30" s="137"/>
      <c r="R30" s="193" t="s">
        <v>329</v>
      </c>
      <c r="S30" s="194" t="s">
        <v>286</v>
      </c>
      <c r="T30" s="137"/>
      <c r="U30" s="137"/>
      <c r="V30" s="137"/>
      <c r="W30" s="137"/>
    </row>
    <row r="31" spans="2:31" ht="20.100000000000001" customHeight="1"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</row>
  </sheetData>
  <mergeCells count="13">
    <mergeCell ref="B24:B25"/>
    <mergeCell ref="B6:B7"/>
    <mergeCell ref="B8:B9"/>
    <mergeCell ref="B10:B13"/>
    <mergeCell ref="B14:B17"/>
    <mergeCell ref="B18:B19"/>
    <mergeCell ref="B20:B23"/>
    <mergeCell ref="R5:T5"/>
    <mergeCell ref="B3:C3"/>
    <mergeCell ref="D5:F5"/>
    <mergeCell ref="G5:I5"/>
    <mergeCell ref="K5:M5"/>
    <mergeCell ref="N5:P5"/>
  </mergeCells>
  <phoneticPr fontId="1"/>
  <conditionalFormatting sqref="D5:T5">
    <cfRule type="cellIs" dxfId="0" priority="1" stopIfTrue="1" operator="equal">
      <formula>"鴛野"</formula>
    </cfRule>
  </conditionalFormatting>
  <pageMargins left="0.59055118110236227" right="0.39370078740157483" top="0.39370078740157483" bottom="0.28000000000000003" header="0" footer="0"/>
  <pageSetup paperSize="9" scale="93" fitToHeight="0" orientation="landscape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51"/>
  <sheetViews>
    <sheetView topLeftCell="A11" zoomScale="90" workbookViewId="0">
      <selection activeCell="E23" sqref="E23"/>
    </sheetView>
  </sheetViews>
  <sheetFormatPr defaultColWidth="9" defaultRowHeight="13.5"/>
  <cols>
    <col min="1" max="1" width="6.625" style="81" customWidth="1"/>
    <col min="2" max="2" width="12.625" style="81" customWidth="1"/>
    <col min="3" max="14" width="10.625" style="81" customWidth="1"/>
    <col min="15" max="16384" width="9" style="81"/>
  </cols>
  <sheetData>
    <row r="2" spans="1:14" ht="18.75">
      <c r="A2" s="80" t="s">
        <v>64</v>
      </c>
    </row>
    <row r="3" spans="1:14" ht="17.25">
      <c r="A3" s="82" t="s">
        <v>65</v>
      </c>
      <c r="B3" s="82" t="s">
        <v>66</v>
      </c>
    </row>
    <row r="5" spans="1:14" ht="15" customHeight="1">
      <c r="A5" s="83" t="s">
        <v>67</v>
      </c>
      <c r="B5" s="83" t="s">
        <v>68</v>
      </c>
      <c r="C5" s="312" t="s">
        <v>69</v>
      </c>
      <c r="D5" s="313"/>
      <c r="E5" s="312" t="s">
        <v>70</v>
      </c>
      <c r="F5" s="313"/>
      <c r="G5" s="84" t="s">
        <v>71</v>
      </c>
      <c r="H5" s="312" t="s">
        <v>72</v>
      </c>
      <c r="I5" s="313"/>
      <c r="J5" s="312" t="s">
        <v>73</v>
      </c>
      <c r="K5" s="313"/>
      <c r="L5" s="83" t="s">
        <v>74</v>
      </c>
      <c r="M5" s="312" t="s">
        <v>75</v>
      </c>
      <c r="N5" s="313"/>
    </row>
    <row r="6" spans="1:14" ht="20.100000000000001" customHeight="1">
      <c r="A6" s="310" t="s">
        <v>76</v>
      </c>
      <c r="B6" s="85" t="s">
        <v>77</v>
      </c>
      <c r="C6" s="308" t="s">
        <v>78</v>
      </c>
      <c r="D6" s="309"/>
      <c r="E6" s="308" t="s">
        <v>79</v>
      </c>
      <c r="F6" s="309"/>
      <c r="G6" s="311"/>
      <c r="H6" s="308" t="s">
        <v>80</v>
      </c>
      <c r="I6" s="309"/>
      <c r="J6" s="308" t="s">
        <v>81</v>
      </c>
      <c r="K6" s="309"/>
      <c r="L6" s="311"/>
      <c r="M6" s="308" t="s">
        <v>82</v>
      </c>
      <c r="N6" s="309"/>
    </row>
    <row r="7" spans="1:14" ht="20.100000000000001" customHeight="1">
      <c r="A7" s="310"/>
      <c r="B7" s="86" t="s">
        <v>83</v>
      </c>
      <c r="C7" s="222">
        <v>2</v>
      </c>
      <c r="D7" s="223">
        <v>0</v>
      </c>
      <c r="E7" s="222">
        <v>3</v>
      </c>
      <c r="F7" s="223">
        <v>0</v>
      </c>
      <c r="G7" s="311"/>
      <c r="H7" s="222">
        <v>3</v>
      </c>
      <c r="I7" s="223">
        <v>0</v>
      </c>
      <c r="J7" s="222">
        <v>3</v>
      </c>
      <c r="K7" s="223">
        <v>3</v>
      </c>
      <c r="L7" s="311"/>
      <c r="M7" s="222">
        <v>0</v>
      </c>
      <c r="N7" s="223">
        <v>5</v>
      </c>
    </row>
    <row r="8" spans="1:14" ht="20.100000000000001" customHeight="1">
      <c r="A8" s="310"/>
      <c r="B8" s="85" t="s">
        <v>89</v>
      </c>
      <c r="C8" s="308" t="s">
        <v>90</v>
      </c>
      <c r="D8" s="309"/>
      <c r="E8" s="308" t="s">
        <v>91</v>
      </c>
      <c r="F8" s="309"/>
      <c r="G8" s="87"/>
      <c r="H8" s="308" t="s">
        <v>92</v>
      </c>
      <c r="I8" s="309"/>
      <c r="J8" s="308" t="s">
        <v>93</v>
      </c>
      <c r="K8" s="309"/>
      <c r="L8" s="87"/>
      <c r="M8" s="308" t="s">
        <v>94</v>
      </c>
      <c r="N8" s="309"/>
    </row>
    <row r="9" spans="1:14" ht="20.100000000000001" customHeight="1">
      <c r="A9" s="310"/>
      <c r="B9" s="88" t="s">
        <v>95</v>
      </c>
      <c r="C9" s="222">
        <v>1</v>
      </c>
      <c r="D9" s="223">
        <v>2</v>
      </c>
      <c r="E9" s="222">
        <v>5</v>
      </c>
      <c r="F9" s="223">
        <v>0</v>
      </c>
      <c r="G9" s="89"/>
      <c r="H9" s="222">
        <v>2</v>
      </c>
      <c r="I9" s="223">
        <v>0</v>
      </c>
      <c r="J9" s="222">
        <v>1</v>
      </c>
      <c r="K9" s="223">
        <v>2</v>
      </c>
      <c r="L9" s="89"/>
      <c r="M9" s="222">
        <v>1</v>
      </c>
      <c r="N9" s="223">
        <v>1</v>
      </c>
    </row>
    <row r="10" spans="1:14" ht="20.100000000000001" customHeight="1">
      <c r="A10" s="310" t="s">
        <v>101</v>
      </c>
      <c r="B10" s="85" t="s">
        <v>102</v>
      </c>
      <c r="C10" s="308" t="s">
        <v>103</v>
      </c>
      <c r="D10" s="309"/>
      <c r="E10" s="308" t="s">
        <v>104</v>
      </c>
      <c r="F10" s="309"/>
      <c r="G10" s="87"/>
      <c r="H10" s="308" t="s">
        <v>105</v>
      </c>
      <c r="I10" s="309"/>
      <c r="J10" s="308" t="s">
        <v>106</v>
      </c>
      <c r="K10" s="309"/>
      <c r="L10" s="87"/>
      <c r="M10" s="308" t="s">
        <v>107</v>
      </c>
      <c r="N10" s="309"/>
    </row>
    <row r="11" spans="1:14" ht="20.100000000000001" customHeight="1">
      <c r="A11" s="310"/>
      <c r="B11" s="88" t="s">
        <v>108</v>
      </c>
      <c r="C11" s="222">
        <v>3</v>
      </c>
      <c r="D11" s="223">
        <v>0</v>
      </c>
      <c r="E11" s="222">
        <v>3</v>
      </c>
      <c r="F11" s="223">
        <v>3</v>
      </c>
      <c r="G11" s="89"/>
      <c r="H11" s="222">
        <v>0</v>
      </c>
      <c r="I11" s="223">
        <v>9</v>
      </c>
      <c r="J11" s="222">
        <v>3</v>
      </c>
      <c r="K11" s="223">
        <v>0</v>
      </c>
      <c r="L11" s="89"/>
      <c r="M11" s="222">
        <v>1</v>
      </c>
      <c r="N11" s="223">
        <v>0</v>
      </c>
    </row>
    <row r="12" spans="1:14" ht="20.100000000000001" customHeight="1">
      <c r="A12" s="310"/>
      <c r="B12" s="85" t="s">
        <v>109</v>
      </c>
      <c r="C12" s="308" t="s">
        <v>110</v>
      </c>
      <c r="D12" s="309"/>
      <c r="E12" s="308" t="s">
        <v>111</v>
      </c>
      <c r="F12" s="309"/>
      <c r="G12" s="87"/>
      <c r="H12" s="308" t="s">
        <v>112</v>
      </c>
      <c r="I12" s="309"/>
      <c r="J12" s="308" t="s">
        <v>113</v>
      </c>
      <c r="K12" s="309"/>
      <c r="L12" s="87"/>
      <c r="M12" s="308"/>
      <c r="N12" s="309"/>
    </row>
    <row r="13" spans="1:14" ht="20.100000000000001" customHeight="1">
      <c r="A13" s="310"/>
      <c r="B13" s="88" t="s">
        <v>114</v>
      </c>
      <c r="C13" s="222">
        <v>3</v>
      </c>
      <c r="D13" s="223">
        <v>1</v>
      </c>
      <c r="E13" s="222">
        <v>3</v>
      </c>
      <c r="F13" s="223">
        <v>6</v>
      </c>
      <c r="G13" s="89"/>
      <c r="H13" s="222">
        <v>2</v>
      </c>
      <c r="I13" s="223">
        <v>2</v>
      </c>
      <c r="J13" s="222">
        <v>4</v>
      </c>
      <c r="K13" s="223">
        <v>0</v>
      </c>
      <c r="L13" s="89"/>
      <c r="M13" s="302"/>
      <c r="N13" s="303"/>
    </row>
    <row r="14" spans="1:14" ht="20.100000000000001" customHeight="1">
      <c r="A14" s="310" t="s">
        <v>115</v>
      </c>
      <c r="B14" s="85" t="s">
        <v>116</v>
      </c>
      <c r="C14" s="308" t="s">
        <v>117</v>
      </c>
      <c r="D14" s="309"/>
      <c r="E14" s="308" t="s">
        <v>118</v>
      </c>
      <c r="F14" s="309"/>
      <c r="G14" s="87"/>
      <c r="H14" s="308" t="s">
        <v>119</v>
      </c>
      <c r="I14" s="309"/>
      <c r="J14" s="90"/>
      <c r="K14" s="91"/>
      <c r="L14" s="91"/>
      <c r="M14" s="91"/>
      <c r="N14" s="91"/>
    </row>
    <row r="15" spans="1:14" ht="20.100000000000001" customHeight="1">
      <c r="A15" s="310"/>
      <c r="B15" s="88" t="s">
        <v>120</v>
      </c>
      <c r="C15" s="222">
        <v>4</v>
      </c>
      <c r="D15" s="223">
        <v>1</v>
      </c>
      <c r="E15" s="222">
        <v>1</v>
      </c>
      <c r="F15" s="223">
        <v>1</v>
      </c>
      <c r="G15" s="89"/>
      <c r="H15" s="222">
        <v>1</v>
      </c>
      <c r="I15" s="223">
        <v>2</v>
      </c>
      <c r="J15" s="92"/>
      <c r="K15" s="93"/>
      <c r="L15" s="93"/>
      <c r="M15" s="93"/>
      <c r="N15" s="93"/>
    </row>
    <row r="16" spans="1:14" ht="20.100000000000001" customHeight="1">
      <c r="A16" s="310"/>
      <c r="B16" s="85" t="s">
        <v>121</v>
      </c>
      <c r="C16" s="308" t="s">
        <v>122</v>
      </c>
      <c r="D16" s="309"/>
      <c r="E16" s="308" t="s">
        <v>123</v>
      </c>
      <c r="F16" s="309"/>
      <c r="G16" s="87"/>
      <c r="H16" s="308" t="s">
        <v>124</v>
      </c>
      <c r="I16" s="309"/>
      <c r="J16" s="92"/>
      <c r="K16" s="93"/>
      <c r="L16" s="93"/>
      <c r="M16" s="93"/>
      <c r="N16" s="93"/>
    </row>
    <row r="17" spans="1:14" ht="20.100000000000001" customHeight="1">
      <c r="A17" s="310"/>
      <c r="B17" s="88" t="s">
        <v>125</v>
      </c>
      <c r="C17" s="222">
        <v>0</v>
      </c>
      <c r="D17" s="223">
        <v>7</v>
      </c>
      <c r="E17" s="222"/>
      <c r="F17" s="223"/>
      <c r="G17" s="89"/>
      <c r="H17" s="222">
        <v>0</v>
      </c>
      <c r="I17" s="223">
        <v>1</v>
      </c>
      <c r="J17" s="94"/>
      <c r="K17" s="95"/>
      <c r="L17" s="95"/>
      <c r="M17" s="95"/>
      <c r="N17" s="95"/>
    </row>
    <row r="18" spans="1:14" ht="20.100000000000001" customHeight="1">
      <c r="A18" s="310" t="s">
        <v>126</v>
      </c>
      <c r="B18" s="85" t="s">
        <v>109</v>
      </c>
      <c r="C18" s="308" t="s">
        <v>127</v>
      </c>
      <c r="D18" s="309"/>
      <c r="E18" s="308" t="s">
        <v>128</v>
      </c>
      <c r="F18" s="309"/>
      <c r="G18" s="87"/>
      <c r="H18" s="308" t="s">
        <v>129</v>
      </c>
      <c r="I18" s="309"/>
      <c r="J18" s="308" t="s">
        <v>130</v>
      </c>
      <c r="K18" s="309"/>
      <c r="L18" s="87"/>
      <c r="M18" s="308" t="s">
        <v>131</v>
      </c>
      <c r="N18" s="309"/>
    </row>
    <row r="19" spans="1:14" ht="20.100000000000001" customHeight="1">
      <c r="A19" s="310"/>
      <c r="B19" s="88" t="s">
        <v>132</v>
      </c>
      <c r="C19" s="241">
        <v>0</v>
      </c>
      <c r="D19" s="242">
        <v>1</v>
      </c>
      <c r="E19" s="241"/>
      <c r="F19" s="242"/>
      <c r="G19" s="89"/>
      <c r="H19" s="241">
        <v>3</v>
      </c>
      <c r="I19" s="242">
        <v>1</v>
      </c>
      <c r="J19" s="241"/>
      <c r="K19" s="242"/>
      <c r="L19" s="89"/>
      <c r="M19" s="241">
        <v>1</v>
      </c>
      <c r="N19" s="242">
        <v>0</v>
      </c>
    </row>
    <row r="20" spans="1:14" ht="20.100000000000001" customHeight="1">
      <c r="A20" s="310"/>
      <c r="B20" s="85" t="s">
        <v>133</v>
      </c>
      <c r="C20" s="308" t="s">
        <v>134</v>
      </c>
      <c r="D20" s="309"/>
      <c r="E20" s="308" t="s">
        <v>135</v>
      </c>
      <c r="F20" s="309"/>
      <c r="G20" s="87"/>
      <c r="H20" s="308" t="s">
        <v>136</v>
      </c>
      <c r="I20" s="309"/>
      <c r="J20" s="308" t="s">
        <v>137</v>
      </c>
      <c r="K20" s="309"/>
      <c r="L20" s="87"/>
      <c r="M20" s="308" t="s">
        <v>138</v>
      </c>
      <c r="N20" s="309"/>
    </row>
    <row r="21" spans="1:14" ht="20.100000000000001" customHeight="1">
      <c r="A21" s="310"/>
      <c r="B21" s="88" t="s">
        <v>139</v>
      </c>
      <c r="C21" s="241">
        <v>3</v>
      </c>
      <c r="D21" s="242">
        <v>0</v>
      </c>
      <c r="E21" s="241">
        <v>0</v>
      </c>
      <c r="F21" s="242">
        <v>1</v>
      </c>
      <c r="G21" s="89"/>
      <c r="H21" s="241">
        <v>0</v>
      </c>
      <c r="I21" s="242">
        <v>8</v>
      </c>
      <c r="J21" s="241">
        <v>1</v>
      </c>
      <c r="K21" s="242">
        <v>0</v>
      </c>
      <c r="L21" s="89"/>
      <c r="M21" s="241">
        <v>0</v>
      </c>
      <c r="N21" s="242">
        <v>4</v>
      </c>
    </row>
    <row r="22" spans="1:14" ht="20.100000000000001" customHeight="1">
      <c r="A22" s="310" t="s">
        <v>140</v>
      </c>
      <c r="B22" s="85" t="s">
        <v>141</v>
      </c>
      <c r="C22" s="308" t="s">
        <v>142</v>
      </c>
      <c r="D22" s="309"/>
      <c r="E22" s="308" t="s">
        <v>143</v>
      </c>
      <c r="F22" s="309"/>
      <c r="G22" s="87"/>
      <c r="H22" s="308" t="s">
        <v>144</v>
      </c>
      <c r="I22" s="309"/>
      <c r="J22" s="308" t="s">
        <v>145</v>
      </c>
      <c r="K22" s="309"/>
      <c r="L22" s="87"/>
      <c r="M22" s="308" t="s">
        <v>146</v>
      </c>
      <c r="N22" s="309"/>
    </row>
    <row r="23" spans="1:14" ht="20.100000000000001" customHeight="1">
      <c r="A23" s="310"/>
      <c r="B23" s="88" t="s">
        <v>147</v>
      </c>
      <c r="C23" s="241" t="s">
        <v>100</v>
      </c>
      <c r="D23" s="242"/>
      <c r="E23" s="241"/>
      <c r="F23" s="242"/>
      <c r="G23" s="89"/>
      <c r="H23" s="222">
        <v>0</v>
      </c>
      <c r="I23" s="223">
        <v>0</v>
      </c>
      <c r="J23" s="241">
        <v>0</v>
      </c>
      <c r="K23" s="242">
        <v>3</v>
      </c>
      <c r="L23" s="89"/>
      <c r="M23" s="222">
        <v>0</v>
      </c>
      <c r="N23" s="223">
        <v>0</v>
      </c>
    </row>
    <row r="24" spans="1:14" ht="20.100000000000001" customHeight="1">
      <c r="A24" s="310"/>
      <c r="B24" s="85" t="s">
        <v>148</v>
      </c>
      <c r="C24" s="308" t="s">
        <v>149</v>
      </c>
      <c r="D24" s="309"/>
      <c r="E24" s="308" t="s">
        <v>150</v>
      </c>
      <c r="F24" s="309"/>
      <c r="G24" s="87"/>
      <c r="H24" s="308" t="s">
        <v>151</v>
      </c>
      <c r="I24" s="309"/>
      <c r="J24" s="308" t="s">
        <v>152</v>
      </c>
      <c r="K24" s="309"/>
      <c r="L24" s="87"/>
      <c r="M24" s="308" t="s">
        <v>153</v>
      </c>
      <c r="N24" s="309"/>
    </row>
    <row r="25" spans="1:14" ht="20.100000000000001" customHeight="1">
      <c r="A25" s="310"/>
      <c r="B25" s="88" t="s">
        <v>154</v>
      </c>
      <c r="C25" s="302" t="s">
        <v>86</v>
      </c>
      <c r="D25" s="303"/>
      <c r="E25" s="302" t="s">
        <v>84</v>
      </c>
      <c r="F25" s="303"/>
      <c r="G25" s="89"/>
      <c r="H25" s="302" t="s">
        <v>98</v>
      </c>
      <c r="I25" s="303"/>
      <c r="J25" s="302" t="s">
        <v>97</v>
      </c>
      <c r="K25" s="303"/>
      <c r="L25" s="89"/>
      <c r="M25" s="302" t="s">
        <v>87</v>
      </c>
      <c r="N25" s="303"/>
    </row>
    <row r="27" spans="1:14">
      <c r="D27" s="305">
        <v>1</v>
      </c>
      <c r="E27" s="96" t="s">
        <v>155</v>
      </c>
      <c r="F27" s="305">
        <v>2</v>
      </c>
      <c r="G27" s="96" t="s">
        <v>156</v>
      </c>
      <c r="H27" s="305">
        <v>3</v>
      </c>
      <c r="I27" s="96" t="s">
        <v>157</v>
      </c>
      <c r="J27" s="305">
        <v>4</v>
      </c>
      <c r="K27" s="96" t="s">
        <v>158</v>
      </c>
      <c r="L27" s="305">
        <v>5</v>
      </c>
      <c r="M27" s="97" t="s">
        <v>159</v>
      </c>
    </row>
    <row r="28" spans="1:14">
      <c r="D28" s="306"/>
      <c r="E28" s="98" t="s">
        <v>85</v>
      </c>
      <c r="F28" s="306"/>
      <c r="G28" s="98" t="s">
        <v>88</v>
      </c>
      <c r="H28" s="306"/>
      <c r="I28" s="98" t="s">
        <v>84</v>
      </c>
      <c r="J28" s="306"/>
      <c r="K28" s="98" t="s">
        <v>86</v>
      </c>
      <c r="L28" s="306"/>
      <c r="M28" s="99" t="s">
        <v>87</v>
      </c>
    </row>
    <row r="29" spans="1:14">
      <c r="D29" s="305">
        <v>6</v>
      </c>
      <c r="E29" s="96" t="s">
        <v>160</v>
      </c>
      <c r="F29" s="305">
        <v>7</v>
      </c>
      <c r="G29" s="96" t="s">
        <v>161</v>
      </c>
      <c r="H29" s="305">
        <v>8</v>
      </c>
      <c r="I29" s="96" t="s">
        <v>162</v>
      </c>
      <c r="J29" s="305">
        <v>9</v>
      </c>
      <c r="K29" s="96" t="s">
        <v>163</v>
      </c>
      <c r="L29" s="305">
        <v>10</v>
      </c>
      <c r="M29" s="97" t="s">
        <v>164</v>
      </c>
    </row>
    <row r="30" spans="1:14">
      <c r="D30" s="307"/>
      <c r="E30" s="100" t="s">
        <v>97</v>
      </c>
      <c r="F30" s="307"/>
      <c r="G30" s="100" t="s">
        <v>100</v>
      </c>
      <c r="H30" s="307"/>
      <c r="I30" s="100" t="s">
        <v>98</v>
      </c>
      <c r="J30" s="307"/>
      <c r="K30" s="100" t="s">
        <v>99</v>
      </c>
      <c r="L30" s="307"/>
      <c r="M30" s="101" t="s">
        <v>96</v>
      </c>
    </row>
    <row r="31" spans="1:14" ht="9.9499999999999993" customHeight="1"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4">
      <c r="D32" s="81" t="s">
        <v>165</v>
      </c>
      <c r="E32" s="304" t="s">
        <v>166</v>
      </c>
      <c r="F32" s="304"/>
      <c r="G32" s="304"/>
      <c r="H32" s="304"/>
    </row>
    <row r="37" spans="3:14">
      <c r="C37" s="222" t="s">
        <v>84</v>
      </c>
      <c r="D37" s="223"/>
      <c r="E37" s="302" t="s">
        <v>85</v>
      </c>
      <c r="F37" s="303"/>
      <c r="H37" s="302" t="s">
        <v>86</v>
      </c>
      <c r="I37" s="303"/>
      <c r="J37" s="302" t="s">
        <v>87</v>
      </c>
      <c r="K37" s="303"/>
      <c r="M37" s="302" t="s">
        <v>88</v>
      </c>
      <c r="N37" s="303"/>
    </row>
    <row r="39" spans="3:14">
      <c r="C39" s="302" t="s">
        <v>96</v>
      </c>
      <c r="D39" s="303"/>
      <c r="E39" s="302" t="s">
        <v>97</v>
      </c>
      <c r="F39" s="303"/>
      <c r="H39" s="302" t="s">
        <v>98</v>
      </c>
      <c r="I39" s="303"/>
      <c r="J39" s="302" t="s">
        <v>99</v>
      </c>
      <c r="K39" s="303"/>
      <c r="M39" s="302" t="s">
        <v>100</v>
      </c>
      <c r="N39" s="303"/>
    </row>
    <row r="41" spans="3:14">
      <c r="C41" s="302" t="s">
        <v>96</v>
      </c>
      <c r="D41" s="303"/>
      <c r="E41" s="302" t="s">
        <v>97</v>
      </c>
      <c r="F41" s="303"/>
      <c r="H41" s="302" t="s">
        <v>84</v>
      </c>
      <c r="I41" s="303"/>
      <c r="J41" s="302" t="s">
        <v>98</v>
      </c>
      <c r="K41" s="303"/>
      <c r="M41" s="302" t="s">
        <v>85</v>
      </c>
      <c r="N41" s="303"/>
    </row>
    <row r="43" spans="3:14">
      <c r="C43" s="302" t="s">
        <v>99</v>
      </c>
      <c r="D43" s="303"/>
      <c r="E43" s="302" t="s">
        <v>87</v>
      </c>
      <c r="F43" s="303"/>
      <c r="H43" s="302" t="s">
        <v>88</v>
      </c>
      <c r="I43" s="303"/>
      <c r="J43" s="302" t="s">
        <v>100</v>
      </c>
      <c r="K43" s="303"/>
    </row>
    <row r="45" spans="3:14">
      <c r="C45" s="222" t="s">
        <v>96</v>
      </c>
      <c r="D45" s="223"/>
      <c r="E45" s="302" t="s">
        <v>87</v>
      </c>
      <c r="F45" s="303"/>
      <c r="G45" s="89"/>
      <c r="H45" s="302" t="s">
        <v>98</v>
      </c>
      <c r="I45" s="303"/>
    </row>
    <row r="47" spans="3:14">
      <c r="C47" s="302" t="s">
        <v>88</v>
      </c>
      <c r="D47" s="303"/>
      <c r="E47" s="302" t="s">
        <v>86</v>
      </c>
      <c r="F47" s="303"/>
      <c r="G47" s="89"/>
      <c r="H47" s="302" t="s">
        <v>97</v>
      </c>
      <c r="I47" s="303"/>
    </row>
    <row r="49" spans="3:13">
      <c r="C49" s="81" t="s">
        <v>84</v>
      </c>
      <c r="E49" s="81" t="s">
        <v>98</v>
      </c>
      <c r="H49" s="81" t="s">
        <v>100</v>
      </c>
      <c r="J49" s="81" t="s">
        <v>85</v>
      </c>
      <c r="M49" s="81" t="s">
        <v>88</v>
      </c>
    </row>
    <row r="51" spans="3:13">
      <c r="C51" s="81" t="s">
        <v>87</v>
      </c>
      <c r="E51" s="81" t="s">
        <v>99</v>
      </c>
      <c r="H51" s="81" t="s">
        <v>96</v>
      </c>
      <c r="J51" s="81" t="s">
        <v>86</v>
      </c>
      <c r="M51" s="81" t="s">
        <v>97</v>
      </c>
    </row>
  </sheetData>
  <mergeCells count="98">
    <mergeCell ref="J8:K8"/>
    <mergeCell ref="M8:N8"/>
    <mergeCell ref="J43:K43"/>
    <mergeCell ref="J37:K37"/>
    <mergeCell ref="M37:N37"/>
    <mergeCell ref="J39:K39"/>
    <mergeCell ref="M39:N39"/>
    <mergeCell ref="J41:K41"/>
    <mergeCell ref="M41:N41"/>
    <mergeCell ref="J6:K6"/>
    <mergeCell ref="L6:L7"/>
    <mergeCell ref="M6:N6"/>
    <mergeCell ref="C5:D5"/>
    <mergeCell ref="E5:F5"/>
    <mergeCell ref="H5:I5"/>
    <mergeCell ref="J5:K5"/>
    <mergeCell ref="M5:N5"/>
    <mergeCell ref="A6:A9"/>
    <mergeCell ref="C6:D6"/>
    <mergeCell ref="E6:F6"/>
    <mergeCell ref="G6:G7"/>
    <mergeCell ref="H6:I6"/>
    <mergeCell ref="C8:D8"/>
    <mergeCell ref="E8:F8"/>
    <mergeCell ref="H8:I8"/>
    <mergeCell ref="C12:D12"/>
    <mergeCell ref="E12:F12"/>
    <mergeCell ref="H12:I12"/>
    <mergeCell ref="J12:K12"/>
    <mergeCell ref="M12:N12"/>
    <mergeCell ref="M18:N18"/>
    <mergeCell ref="M13:N13"/>
    <mergeCell ref="A14:A17"/>
    <mergeCell ref="C14:D14"/>
    <mergeCell ref="E14:F14"/>
    <mergeCell ref="H14:I14"/>
    <mergeCell ref="A10:A13"/>
    <mergeCell ref="C10:D10"/>
    <mergeCell ref="E10:F10"/>
    <mergeCell ref="H10:I10"/>
    <mergeCell ref="J10:K10"/>
    <mergeCell ref="M10:N10"/>
    <mergeCell ref="C16:D16"/>
    <mergeCell ref="E16:F16"/>
    <mergeCell ref="H16:I16"/>
    <mergeCell ref="A18:A21"/>
    <mergeCell ref="C18:D18"/>
    <mergeCell ref="E18:F18"/>
    <mergeCell ref="H18:I18"/>
    <mergeCell ref="J18:K18"/>
    <mergeCell ref="C20:D20"/>
    <mergeCell ref="E20:F20"/>
    <mergeCell ref="H20:I20"/>
    <mergeCell ref="J20:K20"/>
    <mergeCell ref="M20:N20"/>
    <mergeCell ref="M22:N22"/>
    <mergeCell ref="M24:N24"/>
    <mergeCell ref="C25:D25"/>
    <mergeCell ref="E25:F25"/>
    <mergeCell ref="H25:I25"/>
    <mergeCell ref="J25:K25"/>
    <mergeCell ref="M25:N25"/>
    <mergeCell ref="C24:D24"/>
    <mergeCell ref="E24:F24"/>
    <mergeCell ref="H24:I24"/>
    <mergeCell ref="J24:K24"/>
    <mergeCell ref="A22:A25"/>
    <mergeCell ref="C22:D22"/>
    <mergeCell ref="E22:F22"/>
    <mergeCell ref="H22:I22"/>
    <mergeCell ref="J22:K22"/>
    <mergeCell ref="C43:D43"/>
    <mergeCell ref="E43:F43"/>
    <mergeCell ref="H43:I43"/>
    <mergeCell ref="J27:J28"/>
    <mergeCell ref="L27:L28"/>
    <mergeCell ref="D29:D30"/>
    <mergeCell ref="F29:F30"/>
    <mergeCell ref="H29:H30"/>
    <mergeCell ref="J29:J30"/>
    <mergeCell ref="L29:L30"/>
    <mergeCell ref="C39:D39"/>
    <mergeCell ref="E39:F39"/>
    <mergeCell ref="H39:I39"/>
    <mergeCell ref="C41:D41"/>
    <mergeCell ref="E41:F41"/>
    <mergeCell ref="H41:I41"/>
    <mergeCell ref="E32:H32"/>
    <mergeCell ref="D27:D28"/>
    <mergeCell ref="F27:F28"/>
    <mergeCell ref="H27:H28"/>
    <mergeCell ref="E37:F37"/>
    <mergeCell ref="H37:I37"/>
    <mergeCell ref="E45:F45"/>
    <mergeCell ref="H45:I45"/>
    <mergeCell ref="C47:D47"/>
    <mergeCell ref="E47:F47"/>
    <mergeCell ref="H47:I47"/>
  </mergeCells>
  <phoneticPr fontId="1"/>
  <pageMargins left="0.39370078740157483" right="0.39370078740157483" top="0.59055118110236227" bottom="0.39370078740157483" header="0.51181102362204722" footer="0.51181102362204722"/>
  <pageSetup paperSize="9" scale="95" firstPageNumber="4294963191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42"/>
  <sheetViews>
    <sheetView topLeftCell="A4" zoomScale="85" zoomScaleNormal="75" workbookViewId="0">
      <selection activeCell="S16" sqref="S16"/>
    </sheetView>
  </sheetViews>
  <sheetFormatPr defaultRowHeight="13.5"/>
  <cols>
    <col min="1" max="1" width="6.625" style="37" customWidth="1"/>
    <col min="2" max="2" width="17.625" style="3" customWidth="1"/>
    <col min="3" max="3" width="8.625" style="3" customWidth="1"/>
    <col min="4" max="4" width="3.875" style="3" customWidth="1"/>
    <col min="5" max="6" width="8.625" style="3" customWidth="1"/>
    <col min="7" max="7" width="3.75" style="3" customWidth="1"/>
    <col min="8" max="10" width="8.625" style="3" customWidth="1"/>
    <col min="11" max="11" width="3.75" style="3" customWidth="1"/>
    <col min="12" max="13" width="8.625" style="3" customWidth="1"/>
    <col min="14" max="14" width="3.75" style="3" customWidth="1"/>
    <col min="15" max="15" width="8.625" style="3" customWidth="1"/>
    <col min="16" max="16" width="6.25" style="3" customWidth="1"/>
    <col min="17" max="16384" width="9" style="3"/>
  </cols>
  <sheetData>
    <row r="1" spans="1:24" ht="21">
      <c r="A1" s="8" t="s">
        <v>201</v>
      </c>
      <c r="B1" s="1"/>
      <c r="C1" s="2"/>
      <c r="D1" s="2"/>
      <c r="E1" s="2"/>
      <c r="F1" s="2"/>
    </row>
    <row r="2" spans="1:24" ht="17.25">
      <c r="A2" s="248" t="s">
        <v>200</v>
      </c>
      <c r="B2" s="342"/>
      <c r="C2" s="342"/>
      <c r="D2" s="342"/>
      <c r="E2" s="342"/>
      <c r="F2" s="342"/>
      <c r="G2" s="342"/>
      <c r="H2" s="342"/>
      <c r="M2" s="36"/>
    </row>
    <row r="3" spans="1:24" ht="7.5" customHeight="1" thickBot="1"/>
    <row r="4" spans="1:24" ht="20.100000000000001" customHeight="1" thickBot="1">
      <c r="A4" s="38" t="s">
        <v>0</v>
      </c>
      <c r="B4" s="44" t="s">
        <v>199</v>
      </c>
      <c r="C4" s="336" t="s">
        <v>198</v>
      </c>
      <c r="D4" s="337"/>
      <c r="E4" s="338"/>
      <c r="F4" s="336" t="s">
        <v>197</v>
      </c>
      <c r="G4" s="337"/>
      <c r="H4" s="338"/>
      <c r="I4" s="9" t="s">
        <v>7</v>
      </c>
      <c r="J4" s="336" t="s">
        <v>196</v>
      </c>
      <c r="K4" s="337"/>
      <c r="L4" s="338"/>
      <c r="M4" s="336" t="s">
        <v>195</v>
      </c>
      <c r="N4" s="337"/>
      <c r="O4" s="338"/>
      <c r="P4" s="9" t="s">
        <v>6</v>
      </c>
      <c r="Q4" s="336" t="s">
        <v>194</v>
      </c>
      <c r="R4" s="337"/>
      <c r="S4" s="339"/>
    </row>
    <row r="5" spans="1:24" ht="20.100000000000001" customHeight="1">
      <c r="A5" s="38">
        <v>41531</v>
      </c>
      <c r="B5" s="328" t="s">
        <v>193</v>
      </c>
      <c r="C5" s="41" t="str">
        <f>D26</f>
        <v>大道</v>
      </c>
      <c r="D5" s="51" t="s">
        <v>179</v>
      </c>
      <c r="E5" s="53" t="str">
        <f>G26</f>
        <v>庄内</v>
      </c>
      <c r="F5" s="41" t="str">
        <f>J26</f>
        <v>由布川</v>
      </c>
      <c r="G5" s="51" t="s">
        <v>179</v>
      </c>
      <c r="H5" s="53" t="str">
        <f>M26</f>
        <v>明野北</v>
      </c>
      <c r="I5" s="42"/>
      <c r="J5" s="41" t="str">
        <f>P26</f>
        <v>判田</v>
      </c>
      <c r="K5" s="51" t="s">
        <v>179</v>
      </c>
      <c r="L5" s="53" t="str">
        <f>D26</f>
        <v>大道</v>
      </c>
      <c r="M5" s="41" t="str">
        <f>G26</f>
        <v>庄内</v>
      </c>
      <c r="N5" s="51" t="s">
        <v>179</v>
      </c>
      <c r="O5" s="53" t="str">
        <f>J26</f>
        <v>由布川</v>
      </c>
      <c r="P5" s="42"/>
      <c r="Q5" s="41" t="str">
        <f>M26</f>
        <v>明野北</v>
      </c>
      <c r="R5" s="51" t="s">
        <v>179</v>
      </c>
      <c r="S5" s="52" t="str">
        <f>P26</f>
        <v>判田</v>
      </c>
      <c r="U5" s="36"/>
      <c r="V5" s="36"/>
      <c r="W5" s="36"/>
      <c r="X5" s="36"/>
    </row>
    <row r="6" spans="1:24" ht="20.100000000000001" customHeight="1">
      <c r="A6" s="110" t="s">
        <v>178</v>
      </c>
      <c r="B6" s="329"/>
      <c r="C6" s="214">
        <v>3</v>
      </c>
      <c r="D6" s="215"/>
      <c r="E6" s="216">
        <v>0</v>
      </c>
      <c r="F6" s="214">
        <v>1</v>
      </c>
      <c r="G6" s="215"/>
      <c r="H6" s="216">
        <v>2</v>
      </c>
      <c r="I6" s="39"/>
      <c r="J6" s="214">
        <v>1</v>
      </c>
      <c r="K6" s="215"/>
      <c r="L6" s="216">
        <v>3</v>
      </c>
      <c r="M6" s="214">
        <v>1</v>
      </c>
      <c r="N6" s="215"/>
      <c r="O6" s="216">
        <v>2</v>
      </c>
      <c r="P6" s="39"/>
      <c r="Q6" s="214">
        <v>0</v>
      </c>
      <c r="R6" s="215"/>
      <c r="S6" s="216">
        <v>0</v>
      </c>
      <c r="U6" s="36"/>
      <c r="V6" s="36"/>
      <c r="W6" s="36"/>
      <c r="X6" s="36"/>
    </row>
    <row r="7" spans="1:24" ht="20.100000000000001" customHeight="1">
      <c r="A7" s="109">
        <v>41531</v>
      </c>
      <c r="B7" s="340" t="s">
        <v>192</v>
      </c>
      <c r="C7" s="106" t="str">
        <f>D27</f>
        <v>挾間</v>
      </c>
      <c r="D7" s="105" t="s">
        <v>179</v>
      </c>
      <c r="E7" s="108" t="str">
        <f>G27</f>
        <v>八幡</v>
      </c>
      <c r="F7" s="106" t="str">
        <f>J27</f>
        <v>敷戸</v>
      </c>
      <c r="G7" s="105" t="s">
        <v>179</v>
      </c>
      <c r="H7" s="108" t="str">
        <f>M27</f>
        <v>鴛野</v>
      </c>
      <c r="I7" s="107"/>
      <c r="J7" s="106" t="str">
        <f>P27</f>
        <v>滝尾下郡B</v>
      </c>
      <c r="K7" s="105" t="s">
        <v>179</v>
      </c>
      <c r="L7" s="108" t="str">
        <f>D27</f>
        <v>挾間</v>
      </c>
      <c r="M7" s="106" t="str">
        <f>G27</f>
        <v>八幡</v>
      </c>
      <c r="N7" s="105" t="s">
        <v>179</v>
      </c>
      <c r="O7" s="108" t="str">
        <f>J27</f>
        <v>敷戸</v>
      </c>
      <c r="P7" s="107"/>
      <c r="Q7" s="106" t="str">
        <f>M27</f>
        <v>鴛野</v>
      </c>
      <c r="R7" s="105" t="s">
        <v>179</v>
      </c>
      <c r="S7" s="104" t="str">
        <f>P27</f>
        <v>滝尾下郡B</v>
      </c>
    </row>
    <row r="8" spans="1:24" ht="20.100000000000001" customHeight="1" thickBot="1">
      <c r="A8" s="103" t="s">
        <v>178</v>
      </c>
      <c r="B8" s="341"/>
      <c r="C8" s="217">
        <v>2</v>
      </c>
      <c r="D8" s="218"/>
      <c r="E8" s="219">
        <v>1</v>
      </c>
      <c r="F8" s="217">
        <v>0</v>
      </c>
      <c r="G8" s="218"/>
      <c r="H8" s="219">
        <v>1</v>
      </c>
      <c r="I8" s="40"/>
      <c r="J8" s="217">
        <v>0</v>
      </c>
      <c r="K8" s="218"/>
      <c r="L8" s="219">
        <v>6</v>
      </c>
      <c r="M8" s="217">
        <v>1</v>
      </c>
      <c r="N8" s="218"/>
      <c r="O8" s="219">
        <v>1</v>
      </c>
      <c r="P8" s="40"/>
      <c r="Q8" s="217">
        <v>2</v>
      </c>
      <c r="R8" s="218"/>
      <c r="S8" s="219">
        <v>1</v>
      </c>
    </row>
    <row r="9" spans="1:24" ht="20.100000000000001" customHeight="1">
      <c r="A9" s="38">
        <v>41532</v>
      </c>
      <c r="B9" s="328" t="s">
        <v>191</v>
      </c>
      <c r="C9" s="41" t="str">
        <f>P26</f>
        <v>判田</v>
      </c>
      <c r="D9" s="51" t="s">
        <v>183</v>
      </c>
      <c r="E9" s="53" t="str">
        <f>M27</f>
        <v>鴛野</v>
      </c>
      <c r="F9" s="41" t="str">
        <f>P27</f>
        <v>滝尾下郡B</v>
      </c>
      <c r="G9" s="51" t="s">
        <v>183</v>
      </c>
      <c r="H9" s="53" t="str">
        <f>J27</f>
        <v>敷戸</v>
      </c>
      <c r="I9" s="42"/>
      <c r="J9" s="41" t="str">
        <f>J26</f>
        <v>由布川</v>
      </c>
      <c r="K9" s="51" t="s">
        <v>183</v>
      </c>
      <c r="L9" s="53" t="str">
        <f>M27</f>
        <v>鴛野</v>
      </c>
      <c r="M9" s="41"/>
      <c r="N9" s="51"/>
      <c r="O9" s="51"/>
      <c r="P9" s="51"/>
      <c r="Q9" s="51"/>
      <c r="R9" s="51"/>
      <c r="S9" s="52"/>
    </row>
    <row r="10" spans="1:24" ht="20.100000000000001" customHeight="1" thickBot="1">
      <c r="A10" s="110" t="s">
        <v>182</v>
      </c>
      <c r="B10" s="329"/>
      <c r="C10" s="217">
        <v>0</v>
      </c>
      <c r="D10" s="218"/>
      <c r="E10" s="219">
        <v>1</v>
      </c>
      <c r="F10" s="217">
        <v>0</v>
      </c>
      <c r="G10" s="218"/>
      <c r="H10" s="219">
        <v>2</v>
      </c>
      <c r="I10" s="39"/>
      <c r="J10" s="217">
        <v>1</v>
      </c>
      <c r="K10" s="218"/>
      <c r="L10" s="219">
        <v>1</v>
      </c>
      <c r="M10" s="47"/>
      <c r="N10" s="48"/>
      <c r="O10" s="48"/>
      <c r="P10" s="48"/>
      <c r="Q10" s="48"/>
      <c r="R10" s="48"/>
      <c r="S10" s="49"/>
    </row>
    <row r="11" spans="1:24" ht="20.100000000000001" customHeight="1">
      <c r="A11" s="109">
        <v>41532</v>
      </c>
      <c r="B11" s="330" t="s">
        <v>190</v>
      </c>
      <c r="C11" s="106" t="str">
        <f>M26</f>
        <v>明野北</v>
      </c>
      <c r="D11" s="105" t="s">
        <v>183</v>
      </c>
      <c r="E11" s="108" t="str">
        <f>G27</f>
        <v>八幡</v>
      </c>
      <c r="F11" s="106" t="str">
        <f>G26</f>
        <v>庄内</v>
      </c>
      <c r="G11" s="105" t="s">
        <v>183</v>
      </c>
      <c r="H11" s="108" t="str">
        <f>D27</f>
        <v>挾間</v>
      </c>
      <c r="I11" s="107"/>
      <c r="J11" s="106" t="str">
        <f>M26</f>
        <v>明野北</v>
      </c>
      <c r="K11" s="105" t="s">
        <v>183</v>
      </c>
      <c r="L11" s="108" t="str">
        <f>D26</f>
        <v>大道</v>
      </c>
      <c r="M11" s="47"/>
      <c r="N11" s="48"/>
      <c r="O11" s="48"/>
      <c r="P11" s="48"/>
      <c r="Q11" s="48"/>
      <c r="R11" s="48"/>
      <c r="S11" s="49"/>
    </row>
    <row r="12" spans="1:24" ht="20.100000000000001" customHeight="1" thickBot="1">
      <c r="A12" s="103" t="s">
        <v>182</v>
      </c>
      <c r="B12" s="331"/>
      <c r="C12" s="217">
        <v>0</v>
      </c>
      <c r="D12" s="218"/>
      <c r="E12" s="219">
        <v>1</v>
      </c>
      <c r="F12" s="217">
        <v>1</v>
      </c>
      <c r="G12" s="218"/>
      <c r="H12" s="219">
        <v>4</v>
      </c>
      <c r="I12" s="40"/>
      <c r="J12" s="217">
        <v>1</v>
      </c>
      <c r="K12" s="218"/>
      <c r="L12" s="219">
        <v>3</v>
      </c>
      <c r="M12" s="45"/>
      <c r="N12" s="46"/>
      <c r="O12" s="46"/>
      <c r="P12" s="46"/>
      <c r="Q12" s="46"/>
      <c r="R12" s="46"/>
      <c r="S12" s="43"/>
    </row>
    <row r="13" spans="1:24" ht="20.100000000000001" customHeight="1">
      <c r="A13" s="38">
        <v>41559</v>
      </c>
      <c r="B13" s="334" t="s">
        <v>189</v>
      </c>
      <c r="C13" s="41" t="str">
        <f>J27</f>
        <v>敷戸</v>
      </c>
      <c r="D13" s="51" t="s">
        <v>187</v>
      </c>
      <c r="E13" s="53" t="str">
        <f>G26</f>
        <v>庄内</v>
      </c>
      <c r="F13" s="41" t="str">
        <f>J26</f>
        <v>由布川</v>
      </c>
      <c r="G13" s="51" t="s">
        <v>187</v>
      </c>
      <c r="H13" s="53" t="str">
        <f>G27</f>
        <v>八幡</v>
      </c>
      <c r="I13" s="42"/>
      <c r="J13" s="41" t="str">
        <f>J27</f>
        <v>敷戸</v>
      </c>
      <c r="K13" s="51" t="s">
        <v>187</v>
      </c>
      <c r="L13" s="53" t="str">
        <f>D26</f>
        <v>大道</v>
      </c>
      <c r="M13" s="41" t="str">
        <f>G26</f>
        <v>庄内</v>
      </c>
      <c r="N13" s="51" t="s">
        <v>187</v>
      </c>
      <c r="O13" s="53" t="str">
        <f>G27</f>
        <v>八幡</v>
      </c>
      <c r="P13" s="42"/>
      <c r="Q13" s="41" t="str">
        <f>D26</f>
        <v>大道</v>
      </c>
      <c r="R13" s="51" t="s">
        <v>187</v>
      </c>
      <c r="S13" s="52" t="str">
        <f>J26</f>
        <v>由布川</v>
      </c>
    </row>
    <row r="14" spans="1:24" ht="20.100000000000001" customHeight="1">
      <c r="A14" s="110" t="s">
        <v>186</v>
      </c>
      <c r="B14" s="335"/>
      <c r="C14" s="228">
        <v>5</v>
      </c>
      <c r="D14" s="229"/>
      <c r="E14" s="231">
        <v>0</v>
      </c>
      <c r="F14" s="228">
        <v>2</v>
      </c>
      <c r="G14" s="229"/>
      <c r="H14" s="231">
        <v>2</v>
      </c>
      <c r="I14" s="39"/>
      <c r="J14" s="228">
        <v>0</v>
      </c>
      <c r="K14" s="229"/>
      <c r="L14" s="231">
        <v>3</v>
      </c>
      <c r="M14" s="228">
        <v>2</v>
      </c>
      <c r="N14" s="229"/>
      <c r="O14" s="231">
        <v>1</v>
      </c>
      <c r="P14" s="39"/>
      <c r="Q14" s="228">
        <v>3</v>
      </c>
      <c r="R14" s="229"/>
      <c r="S14" s="230">
        <v>0</v>
      </c>
    </row>
    <row r="15" spans="1:24" ht="20.100000000000001" customHeight="1">
      <c r="A15" s="109">
        <v>41559</v>
      </c>
      <c r="B15" s="326" t="s">
        <v>188</v>
      </c>
      <c r="C15" s="106" t="str">
        <f>M27</f>
        <v>鴛野</v>
      </c>
      <c r="D15" s="105" t="s">
        <v>187</v>
      </c>
      <c r="E15" s="108" t="str">
        <f>D27</f>
        <v>挾間</v>
      </c>
      <c r="F15" s="106" t="str">
        <f>P27</f>
        <v>滝尾下郡B</v>
      </c>
      <c r="G15" s="105" t="s">
        <v>187</v>
      </c>
      <c r="H15" s="108" t="str">
        <f>P26</f>
        <v>判田</v>
      </c>
      <c r="I15" s="107"/>
      <c r="J15" s="106" t="str">
        <f>M26</f>
        <v>明野北</v>
      </c>
      <c r="K15" s="105" t="s">
        <v>187</v>
      </c>
      <c r="L15" s="108" t="str">
        <f>M27</f>
        <v>鴛野</v>
      </c>
      <c r="M15" s="106" t="str">
        <f>D27</f>
        <v>挾間</v>
      </c>
      <c r="N15" s="105" t="s">
        <v>187</v>
      </c>
      <c r="O15" s="108" t="str">
        <f>P26</f>
        <v>判田</v>
      </c>
      <c r="P15" s="107"/>
      <c r="Q15" s="106" t="str">
        <f>M26</f>
        <v>明野北</v>
      </c>
      <c r="R15" s="105" t="s">
        <v>187</v>
      </c>
      <c r="S15" s="104" t="str">
        <f>P27</f>
        <v>滝尾下郡B</v>
      </c>
    </row>
    <row r="16" spans="1:24" ht="20.100000000000001" customHeight="1" thickBot="1">
      <c r="A16" s="103" t="s">
        <v>186</v>
      </c>
      <c r="B16" s="327"/>
      <c r="C16" s="232">
        <v>0</v>
      </c>
      <c r="D16" s="233"/>
      <c r="E16" s="234">
        <v>2</v>
      </c>
      <c r="F16" s="232">
        <v>1</v>
      </c>
      <c r="G16" s="233"/>
      <c r="H16" s="234">
        <v>5</v>
      </c>
      <c r="I16" s="40"/>
      <c r="J16" s="232">
        <v>1</v>
      </c>
      <c r="K16" s="233"/>
      <c r="L16" s="234">
        <v>0</v>
      </c>
      <c r="M16" s="232">
        <v>5</v>
      </c>
      <c r="N16" s="233"/>
      <c r="O16" s="234">
        <v>0</v>
      </c>
      <c r="P16" s="40"/>
      <c r="Q16" s="232">
        <v>5</v>
      </c>
      <c r="R16" s="233"/>
      <c r="S16" s="234">
        <v>0</v>
      </c>
    </row>
    <row r="17" spans="1:19" ht="20.100000000000001" customHeight="1">
      <c r="A17" s="38">
        <v>41602</v>
      </c>
      <c r="B17" s="328" t="s">
        <v>185</v>
      </c>
      <c r="C17" s="41" t="str">
        <f>D26</f>
        <v>大道</v>
      </c>
      <c r="D17" s="51" t="s">
        <v>183</v>
      </c>
      <c r="E17" s="53" t="str">
        <f>M27</f>
        <v>鴛野</v>
      </c>
      <c r="F17" s="41" t="str">
        <f>G26</f>
        <v>庄内</v>
      </c>
      <c r="G17" s="51" t="s">
        <v>183</v>
      </c>
      <c r="H17" s="53" t="str">
        <f>P27</f>
        <v>滝尾下郡B</v>
      </c>
      <c r="I17" s="42"/>
      <c r="J17" s="41" t="str">
        <f>G27</f>
        <v>八幡</v>
      </c>
      <c r="K17" s="51" t="s">
        <v>183</v>
      </c>
      <c r="L17" s="53" t="str">
        <f>D26</f>
        <v>大道</v>
      </c>
      <c r="M17" s="41" t="str">
        <f>M27</f>
        <v>鴛野</v>
      </c>
      <c r="N17" s="51" t="s">
        <v>183</v>
      </c>
      <c r="O17" s="53" t="str">
        <f>G26</f>
        <v>庄内</v>
      </c>
      <c r="P17" s="42"/>
      <c r="Q17" s="41" t="str">
        <f>P27</f>
        <v>滝尾下郡B</v>
      </c>
      <c r="R17" s="51" t="s">
        <v>183</v>
      </c>
      <c r="S17" s="52" t="str">
        <f>G27</f>
        <v>八幡</v>
      </c>
    </row>
    <row r="18" spans="1:19" ht="20.100000000000001" customHeight="1">
      <c r="A18" s="110" t="s">
        <v>182</v>
      </c>
      <c r="B18" s="329"/>
      <c r="C18" s="314" t="str">
        <f>P27</f>
        <v>滝尾下郡B</v>
      </c>
      <c r="D18" s="315"/>
      <c r="E18" s="316"/>
      <c r="F18" s="314" t="str">
        <f>D26</f>
        <v>大道</v>
      </c>
      <c r="G18" s="315"/>
      <c r="H18" s="316"/>
      <c r="I18" s="39"/>
      <c r="J18" s="314" t="str">
        <f>G26</f>
        <v>庄内</v>
      </c>
      <c r="K18" s="315"/>
      <c r="L18" s="316"/>
      <c r="M18" s="314" t="str">
        <f>G27</f>
        <v>八幡</v>
      </c>
      <c r="N18" s="315"/>
      <c r="O18" s="316"/>
      <c r="P18" s="39"/>
      <c r="Q18" s="314" t="str">
        <f>M27</f>
        <v>鴛野</v>
      </c>
      <c r="R18" s="315"/>
      <c r="S18" s="325"/>
    </row>
    <row r="19" spans="1:19" ht="20.100000000000001" customHeight="1">
      <c r="A19" s="109">
        <v>41581</v>
      </c>
      <c r="B19" s="330" t="s">
        <v>184</v>
      </c>
      <c r="C19" s="106" t="str">
        <f>J26</f>
        <v>由布川</v>
      </c>
      <c r="D19" s="105" t="s">
        <v>183</v>
      </c>
      <c r="E19" s="108" t="str">
        <f>P26</f>
        <v>判田</v>
      </c>
      <c r="F19" s="106" t="str">
        <f>M26</f>
        <v>明野北</v>
      </c>
      <c r="G19" s="105" t="s">
        <v>183</v>
      </c>
      <c r="H19" s="108" t="str">
        <f>J27</f>
        <v>敷戸</v>
      </c>
      <c r="I19" s="107"/>
      <c r="J19" s="106" t="str">
        <f>D27</f>
        <v>挾間</v>
      </c>
      <c r="K19" s="105" t="s">
        <v>183</v>
      </c>
      <c r="L19" s="108" t="str">
        <f>J26</f>
        <v>由布川</v>
      </c>
      <c r="M19" s="106" t="str">
        <f>P26</f>
        <v>判田</v>
      </c>
      <c r="N19" s="105" t="s">
        <v>183</v>
      </c>
      <c r="O19" s="108" t="str">
        <f>J27</f>
        <v>敷戸</v>
      </c>
      <c r="P19" s="107"/>
      <c r="Q19" s="106" t="str">
        <f>M26</f>
        <v>明野北</v>
      </c>
      <c r="R19" s="105" t="s">
        <v>183</v>
      </c>
      <c r="S19" s="104" t="str">
        <f>D27</f>
        <v>挾間</v>
      </c>
    </row>
    <row r="20" spans="1:19" ht="20.100000000000001" customHeight="1" thickBot="1">
      <c r="A20" s="103" t="s">
        <v>182</v>
      </c>
      <c r="B20" s="331"/>
      <c r="C20" s="321" t="str">
        <f>M26</f>
        <v>明野北</v>
      </c>
      <c r="D20" s="322"/>
      <c r="E20" s="323"/>
      <c r="F20" s="321" t="str">
        <f>J26</f>
        <v>由布川</v>
      </c>
      <c r="G20" s="322"/>
      <c r="H20" s="323"/>
      <c r="I20" s="40"/>
      <c r="J20" s="321" t="str">
        <f>J27</f>
        <v>敷戸</v>
      </c>
      <c r="K20" s="322"/>
      <c r="L20" s="323"/>
      <c r="M20" s="321" t="str">
        <f>D27</f>
        <v>挾間</v>
      </c>
      <c r="N20" s="322"/>
      <c r="O20" s="323"/>
      <c r="P20" s="40"/>
      <c r="Q20" s="321" t="str">
        <f>P26</f>
        <v>判田</v>
      </c>
      <c r="R20" s="322"/>
      <c r="S20" s="324"/>
    </row>
    <row r="21" spans="1:19" ht="20.100000000000001" customHeight="1">
      <c r="A21" s="38">
        <v>41601</v>
      </c>
      <c r="B21" s="332" t="s">
        <v>181</v>
      </c>
      <c r="C21" s="41" t="str">
        <f>D26</f>
        <v>大道</v>
      </c>
      <c r="D21" s="51" t="s">
        <v>179</v>
      </c>
      <c r="E21" s="53" t="str">
        <f>D27</f>
        <v>挾間</v>
      </c>
      <c r="F21" s="41" t="str">
        <f>P27</f>
        <v>滝尾下郡B</v>
      </c>
      <c r="G21" s="51" t="s">
        <v>179</v>
      </c>
      <c r="H21" s="53" t="str">
        <f>J26</f>
        <v>由布川</v>
      </c>
      <c r="I21" s="42"/>
      <c r="J21" s="41" t="str">
        <f>D27</f>
        <v>挾間</v>
      </c>
      <c r="K21" s="51" t="s">
        <v>179</v>
      </c>
      <c r="L21" s="53" t="str">
        <f>J27</f>
        <v>敷戸</v>
      </c>
      <c r="M21" s="41" t="str">
        <f>D26</f>
        <v>大道</v>
      </c>
      <c r="N21" s="51" t="s">
        <v>179</v>
      </c>
      <c r="O21" s="53" t="str">
        <f>P27</f>
        <v>滝尾下郡B</v>
      </c>
      <c r="P21" s="42"/>
      <c r="Q21" s="41" t="str">
        <f>J26</f>
        <v>由布川</v>
      </c>
      <c r="R21" s="51" t="s">
        <v>179</v>
      </c>
      <c r="S21" s="52" t="str">
        <f>J27</f>
        <v>敷戸</v>
      </c>
    </row>
    <row r="22" spans="1:19" ht="20.100000000000001" customHeight="1">
      <c r="A22" s="110" t="s">
        <v>178</v>
      </c>
      <c r="B22" s="333"/>
      <c r="C22" s="314" t="str">
        <f>P27</f>
        <v>滝尾下郡B</v>
      </c>
      <c r="D22" s="315"/>
      <c r="E22" s="316"/>
      <c r="F22" s="314" t="str">
        <f>D27</f>
        <v>挾間</v>
      </c>
      <c r="G22" s="315"/>
      <c r="H22" s="316"/>
      <c r="I22" s="39"/>
      <c r="J22" s="314" t="str">
        <f>J26</f>
        <v>由布川</v>
      </c>
      <c r="K22" s="315"/>
      <c r="L22" s="316"/>
      <c r="M22" s="314" t="str">
        <f>J27</f>
        <v>敷戸</v>
      </c>
      <c r="N22" s="315"/>
      <c r="O22" s="316"/>
      <c r="P22" s="39"/>
      <c r="Q22" s="314" t="str">
        <f>D26</f>
        <v>大道</v>
      </c>
      <c r="R22" s="315"/>
      <c r="S22" s="325"/>
    </row>
    <row r="23" spans="1:19" ht="20.100000000000001" customHeight="1">
      <c r="A23" s="109">
        <v>41601</v>
      </c>
      <c r="B23" s="319" t="s">
        <v>180</v>
      </c>
      <c r="C23" s="106" t="str">
        <f>P26</f>
        <v>判田</v>
      </c>
      <c r="D23" s="105" t="s">
        <v>179</v>
      </c>
      <c r="E23" s="108" t="str">
        <f>G27</f>
        <v>八幡</v>
      </c>
      <c r="F23" s="106" t="str">
        <f>M26</f>
        <v>明野北</v>
      </c>
      <c r="G23" s="105" t="s">
        <v>179</v>
      </c>
      <c r="H23" s="108" t="str">
        <f>G26</f>
        <v>庄内</v>
      </c>
      <c r="I23" s="107"/>
      <c r="J23" s="106" t="str">
        <f>G27</f>
        <v>八幡</v>
      </c>
      <c r="K23" s="105" t="s">
        <v>179</v>
      </c>
      <c r="L23" s="108" t="str">
        <f>M27</f>
        <v>鴛野</v>
      </c>
      <c r="M23" s="106" t="str">
        <f>P26</f>
        <v>判田</v>
      </c>
      <c r="N23" s="105" t="s">
        <v>179</v>
      </c>
      <c r="O23" s="108" t="str">
        <f>G26</f>
        <v>庄内</v>
      </c>
      <c r="P23" s="107"/>
      <c r="Q23" s="106"/>
      <c r="R23" s="105"/>
      <c r="S23" s="104"/>
    </row>
    <row r="24" spans="1:19" ht="20.100000000000001" customHeight="1" thickBot="1">
      <c r="A24" s="103" t="s">
        <v>178</v>
      </c>
      <c r="B24" s="320"/>
      <c r="C24" s="321" t="str">
        <f>M27</f>
        <v>鴛野</v>
      </c>
      <c r="D24" s="322"/>
      <c r="E24" s="323"/>
      <c r="F24" s="321" t="str">
        <f>P26</f>
        <v>判田</v>
      </c>
      <c r="G24" s="322"/>
      <c r="H24" s="323"/>
      <c r="I24" s="40"/>
      <c r="J24" s="321" t="str">
        <f>G26</f>
        <v>庄内</v>
      </c>
      <c r="K24" s="322"/>
      <c r="L24" s="323"/>
      <c r="M24" s="321" t="str">
        <f>G27</f>
        <v>八幡</v>
      </c>
      <c r="N24" s="322"/>
      <c r="O24" s="323"/>
      <c r="P24" s="40"/>
      <c r="Q24" s="45"/>
      <c r="R24" s="46"/>
      <c r="S24" s="43"/>
    </row>
    <row r="25" spans="1:19" ht="7.5" customHeight="1"/>
    <row r="26" spans="1:19" ht="27.75" customHeight="1">
      <c r="C26" s="102">
        <v>1</v>
      </c>
      <c r="D26" s="317" t="s">
        <v>177</v>
      </c>
      <c r="E26" s="318"/>
      <c r="F26" s="102">
        <v>2</v>
      </c>
      <c r="G26" s="317" t="s">
        <v>176</v>
      </c>
      <c r="H26" s="318"/>
      <c r="I26" s="102">
        <v>3</v>
      </c>
      <c r="J26" s="317" t="s">
        <v>175</v>
      </c>
      <c r="K26" s="318"/>
      <c r="L26" s="102">
        <v>4</v>
      </c>
      <c r="M26" s="317" t="s">
        <v>174</v>
      </c>
      <c r="N26" s="318"/>
      <c r="O26" s="102">
        <v>5</v>
      </c>
      <c r="P26" s="317" t="s">
        <v>173</v>
      </c>
      <c r="Q26" s="318"/>
    </row>
    <row r="27" spans="1:19" ht="27.75" customHeight="1">
      <c r="C27" s="102">
        <v>6</v>
      </c>
      <c r="D27" s="317" t="s">
        <v>172</v>
      </c>
      <c r="E27" s="318"/>
      <c r="F27" s="102">
        <v>7</v>
      </c>
      <c r="G27" s="317" t="s">
        <v>171</v>
      </c>
      <c r="H27" s="318"/>
      <c r="I27" s="102">
        <v>8</v>
      </c>
      <c r="J27" s="317" t="s">
        <v>170</v>
      </c>
      <c r="K27" s="318"/>
      <c r="L27" s="102">
        <v>9</v>
      </c>
      <c r="M27" s="317" t="s">
        <v>169</v>
      </c>
      <c r="N27" s="318"/>
      <c r="O27" s="102">
        <v>10</v>
      </c>
      <c r="P27" s="317" t="s">
        <v>168</v>
      </c>
      <c r="Q27" s="318"/>
    </row>
    <row r="28" spans="1:19" ht="27.75" customHeight="1">
      <c r="C28" s="10" t="s">
        <v>167</v>
      </c>
      <c r="I28" s="36"/>
    </row>
    <row r="29" spans="1:19" ht="27.75" customHeight="1">
      <c r="I29" s="36"/>
    </row>
    <row r="30" spans="1:19" ht="27.75" customHeight="1"/>
    <row r="31" spans="1:19" ht="27.75" customHeight="1"/>
    <row r="32" spans="1:19">
      <c r="C32" s="3" t="s">
        <v>384</v>
      </c>
      <c r="F32" s="3" t="s">
        <v>380</v>
      </c>
      <c r="J32" s="3" t="s">
        <v>386</v>
      </c>
      <c r="M32" s="3" t="s">
        <v>388</v>
      </c>
      <c r="Q32" s="3" t="s">
        <v>382</v>
      </c>
    </row>
    <row r="34" spans="3:17">
      <c r="C34" s="3" t="s">
        <v>397</v>
      </c>
      <c r="F34" s="3" t="s">
        <v>399</v>
      </c>
      <c r="J34" s="3" t="s">
        <v>393</v>
      </c>
      <c r="M34" s="3" t="s">
        <v>395</v>
      </c>
      <c r="Q34" s="3" t="s">
        <v>391</v>
      </c>
    </row>
    <row r="36" spans="3:17">
      <c r="C36" s="3" t="s">
        <v>397</v>
      </c>
      <c r="F36" s="3" t="s">
        <v>388</v>
      </c>
      <c r="J36" s="3" t="s">
        <v>393</v>
      </c>
    </row>
    <row r="38" spans="3:17">
      <c r="C38" s="3" t="s">
        <v>382</v>
      </c>
      <c r="F38" s="3" t="s">
        <v>386</v>
      </c>
      <c r="J38" s="3" t="s">
        <v>399</v>
      </c>
    </row>
    <row r="40" spans="3:17">
      <c r="C40" s="3" t="s">
        <v>384</v>
      </c>
      <c r="F40" s="3" t="s">
        <v>393</v>
      </c>
      <c r="J40" s="3" t="s">
        <v>391</v>
      </c>
      <c r="M40" s="3" t="s">
        <v>380</v>
      </c>
      <c r="Q40" s="3" t="s">
        <v>382</v>
      </c>
    </row>
    <row r="42" spans="3:17">
      <c r="C42" s="3" t="s">
        <v>388</v>
      </c>
      <c r="F42" s="3" t="s">
        <v>395</v>
      </c>
      <c r="J42" s="3" t="s">
        <v>397</v>
      </c>
      <c r="M42" s="3" t="s">
        <v>386</v>
      </c>
      <c r="Q42" s="3" t="s">
        <v>399</v>
      </c>
    </row>
  </sheetData>
  <mergeCells count="45">
    <mergeCell ref="A2:H2"/>
    <mergeCell ref="C4:E4"/>
    <mergeCell ref="F4:H4"/>
    <mergeCell ref="J4:L4"/>
    <mergeCell ref="B9:B10"/>
    <mergeCell ref="B11:B12"/>
    <mergeCell ref="B13:B14"/>
    <mergeCell ref="M4:O4"/>
    <mergeCell ref="Q4:S4"/>
    <mergeCell ref="B5:B6"/>
    <mergeCell ref="B7:B8"/>
    <mergeCell ref="Q20:S20"/>
    <mergeCell ref="M22:O22"/>
    <mergeCell ref="Q18:S18"/>
    <mergeCell ref="B15:B16"/>
    <mergeCell ref="B17:B18"/>
    <mergeCell ref="C18:E18"/>
    <mergeCell ref="F18:H18"/>
    <mergeCell ref="J18:L18"/>
    <mergeCell ref="M18:O18"/>
    <mergeCell ref="B19:B20"/>
    <mergeCell ref="C20:E20"/>
    <mergeCell ref="F20:H20"/>
    <mergeCell ref="J20:L20"/>
    <mergeCell ref="M20:O20"/>
    <mergeCell ref="Q22:S22"/>
    <mergeCell ref="B21:B22"/>
    <mergeCell ref="B23:B24"/>
    <mergeCell ref="C24:E24"/>
    <mergeCell ref="F24:H24"/>
    <mergeCell ref="J24:L24"/>
    <mergeCell ref="M24:O24"/>
    <mergeCell ref="C22:E22"/>
    <mergeCell ref="F22:H22"/>
    <mergeCell ref="J22:L22"/>
    <mergeCell ref="P26:Q26"/>
    <mergeCell ref="P27:Q27"/>
    <mergeCell ref="D27:E27"/>
    <mergeCell ref="G26:H26"/>
    <mergeCell ref="G27:H27"/>
    <mergeCell ref="J26:K26"/>
    <mergeCell ref="J27:K27"/>
    <mergeCell ref="M26:N26"/>
    <mergeCell ref="M27:N27"/>
    <mergeCell ref="D26:E26"/>
  </mergeCells>
  <phoneticPr fontId="1"/>
  <printOptions horizontalCentered="1" verticalCentered="1"/>
  <pageMargins left="0.23622047244094491" right="0.23622047244094491" top="0.55118110236220474" bottom="0" header="0.31496062992125984" footer="0.31496062992125984"/>
  <pageSetup paperSize="9" scale="9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55"/>
  <sheetViews>
    <sheetView topLeftCell="A9" zoomScale="75" zoomScaleNormal="75" workbookViewId="0">
      <selection activeCell="P17" sqref="P17"/>
    </sheetView>
  </sheetViews>
  <sheetFormatPr defaultRowHeight="13.5"/>
  <cols>
    <col min="1" max="1" width="9" style="111"/>
    <col min="2" max="2" width="20.625" style="111" customWidth="1"/>
    <col min="3" max="3" width="10.625" style="111" customWidth="1"/>
    <col min="4" max="4" width="3.625" style="111" customWidth="1"/>
    <col min="5" max="6" width="10.625" style="111" customWidth="1"/>
    <col min="7" max="7" width="3.625" style="111" customWidth="1"/>
    <col min="8" max="8" width="10.625" style="111" customWidth="1"/>
    <col min="9" max="9" width="9.25" style="111" customWidth="1"/>
    <col min="10" max="10" width="10.625" style="111" customWidth="1"/>
    <col min="11" max="11" width="3.625" style="111" customWidth="1"/>
    <col min="12" max="13" width="10.625" style="111" customWidth="1"/>
    <col min="14" max="14" width="3.625" style="111" customWidth="1"/>
    <col min="15" max="16" width="10.625" style="111" customWidth="1"/>
    <col min="17" max="17" width="3.625" style="111" customWidth="1"/>
    <col min="18" max="19" width="10.625" style="111" customWidth="1"/>
    <col min="20" max="20" width="3.625" style="111" customWidth="1"/>
    <col min="21" max="21" width="10.625" style="111" customWidth="1"/>
    <col min="22" max="16384" width="9" style="111"/>
  </cols>
  <sheetData>
    <row r="1" spans="1:21" ht="29.1" customHeight="1">
      <c r="A1" s="358" t="s">
        <v>330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</row>
    <row r="2" spans="1:21" ht="29.1" customHeight="1">
      <c r="A2" s="359" t="s">
        <v>202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</row>
    <row r="3" spans="1:21" ht="20.100000000000001" customHeight="1">
      <c r="A3" s="360" t="s">
        <v>203</v>
      </c>
      <c r="B3" s="112" t="s">
        <v>199</v>
      </c>
      <c r="C3" s="360" t="s">
        <v>204</v>
      </c>
      <c r="D3" s="360"/>
      <c r="E3" s="360"/>
      <c r="F3" s="360" t="s">
        <v>205</v>
      </c>
      <c r="G3" s="360"/>
      <c r="H3" s="360"/>
      <c r="I3" s="361" t="s">
        <v>7</v>
      </c>
      <c r="J3" s="360" t="s">
        <v>206</v>
      </c>
      <c r="K3" s="360"/>
      <c r="L3" s="360"/>
      <c r="M3" s="360" t="s">
        <v>207</v>
      </c>
      <c r="N3" s="360"/>
      <c r="O3" s="360"/>
      <c r="P3" s="360" t="s">
        <v>208</v>
      </c>
      <c r="Q3" s="360"/>
      <c r="R3" s="360"/>
      <c r="T3" s="113"/>
      <c r="U3" s="113"/>
    </row>
    <row r="4" spans="1:21" ht="20.100000000000001" customHeight="1">
      <c r="A4" s="360"/>
      <c r="B4" s="114" t="s">
        <v>209</v>
      </c>
      <c r="C4" s="360"/>
      <c r="D4" s="360"/>
      <c r="E4" s="360"/>
      <c r="F4" s="360"/>
      <c r="G4" s="360"/>
      <c r="H4" s="360"/>
      <c r="I4" s="362"/>
      <c r="J4" s="360"/>
      <c r="K4" s="360"/>
      <c r="L4" s="360"/>
      <c r="M4" s="360"/>
      <c r="N4" s="360"/>
      <c r="O4" s="360"/>
      <c r="P4" s="360"/>
      <c r="Q4" s="360"/>
      <c r="R4" s="360"/>
      <c r="T4" s="113"/>
      <c r="U4" s="113"/>
    </row>
    <row r="5" spans="1:21" ht="20.100000000000001" customHeight="1">
      <c r="A5" s="353" t="s">
        <v>210</v>
      </c>
      <c r="B5" s="115" t="s">
        <v>211</v>
      </c>
      <c r="C5" s="350" t="s">
        <v>204</v>
      </c>
      <c r="D5" s="351"/>
      <c r="E5" s="352"/>
      <c r="F5" s="350" t="s">
        <v>212</v>
      </c>
      <c r="G5" s="351"/>
      <c r="H5" s="352"/>
      <c r="I5" s="116" t="s">
        <v>213</v>
      </c>
      <c r="J5" s="350" t="s">
        <v>214</v>
      </c>
      <c r="K5" s="351"/>
      <c r="L5" s="352"/>
      <c r="M5" s="350"/>
      <c r="N5" s="351"/>
      <c r="O5" s="352"/>
      <c r="P5" s="350"/>
      <c r="Q5" s="351"/>
      <c r="R5" s="352"/>
      <c r="S5" s="117"/>
      <c r="T5" s="118"/>
      <c r="U5" s="118"/>
    </row>
    <row r="6" spans="1:21" ht="29.1" customHeight="1">
      <c r="A6" s="354"/>
      <c r="B6" s="119" t="s">
        <v>215</v>
      </c>
      <c r="C6" s="120" t="s">
        <v>216</v>
      </c>
      <c r="D6" s="120" t="s">
        <v>217</v>
      </c>
      <c r="E6" s="121" t="s">
        <v>218</v>
      </c>
      <c r="F6" s="122" t="s">
        <v>219</v>
      </c>
      <c r="G6" s="120" t="s">
        <v>217</v>
      </c>
      <c r="H6" s="121" t="s">
        <v>216</v>
      </c>
      <c r="I6" s="120"/>
      <c r="J6" s="122" t="s">
        <v>220</v>
      </c>
      <c r="K6" s="120" t="s">
        <v>217</v>
      </c>
      <c r="L6" s="121" t="s">
        <v>219</v>
      </c>
      <c r="M6" s="122"/>
      <c r="N6" s="120"/>
      <c r="O6" s="121"/>
      <c r="P6" s="122"/>
      <c r="Q6" s="120"/>
      <c r="R6" s="121"/>
      <c r="T6" s="123" t="s">
        <v>221</v>
      </c>
      <c r="U6" s="124" t="s">
        <v>222</v>
      </c>
    </row>
    <row r="7" spans="1:21" ht="29.1" customHeight="1">
      <c r="A7" s="354"/>
      <c r="B7" s="125" t="s">
        <v>223</v>
      </c>
      <c r="C7" s="224">
        <v>0</v>
      </c>
      <c r="D7" s="224"/>
      <c r="E7" s="225">
        <v>1</v>
      </c>
      <c r="F7" s="224">
        <v>0</v>
      </c>
      <c r="G7" s="224"/>
      <c r="H7" s="225">
        <v>7</v>
      </c>
      <c r="I7" s="126"/>
      <c r="J7" s="224">
        <v>1</v>
      </c>
      <c r="K7" s="224"/>
      <c r="L7" s="225">
        <v>4</v>
      </c>
      <c r="M7" s="347"/>
      <c r="N7" s="348"/>
      <c r="O7" s="349"/>
      <c r="P7" s="347"/>
      <c r="Q7" s="348"/>
      <c r="R7" s="349"/>
      <c r="T7" s="123" t="s">
        <v>226</v>
      </c>
      <c r="U7" s="124" t="s">
        <v>225</v>
      </c>
    </row>
    <row r="8" spans="1:21" ht="29.1" customHeight="1">
      <c r="A8" s="354"/>
      <c r="B8" s="127" t="s">
        <v>227</v>
      </c>
      <c r="C8" s="128" t="s">
        <v>228</v>
      </c>
      <c r="D8" s="128" t="s">
        <v>217</v>
      </c>
      <c r="E8" s="129" t="s">
        <v>229</v>
      </c>
      <c r="F8" s="130" t="s">
        <v>230</v>
      </c>
      <c r="G8" s="128" t="s">
        <v>217</v>
      </c>
      <c r="H8" s="129" t="s">
        <v>231</v>
      </c>
      <c r="I8" s="128"/>
      <c r="J8" s="130" t="s">
        <v>232</v>
      </c>
      <c r="K8" s="128" t="s">
        <v>217</v>
      </c>
      <c r="L8" s="129" t="s">
        <v>228</v>
      </c>
      <c r="M8" s="130" t="s">
        <v>229</v>
      </c>
      <c r="N8" s="128" t="s">
        <v>217</v>
      </c>
      <c r="O8" s="129" t="s">
        <v>230</v>
      </c>
      <c r="P8" s="130" t="s">
        <v>231</v>
      </c>
      <c r="Q8" s="128" t="s">
        <v>217</v>
      </c>
      <c r="R8" s="129" t="s">
        <v>232</v>
      </c>
      <c r="T8" s="123" t="s">
        <v>233</v>
      </c>
      <c r="U8" s="124" t="s">
        <v>234</v>
      </c>
    </row>
    <row r="9" spans="1:21" ht="29.1" customHeight="1">
      <c r="A9" s="355"/>
      <c r="B9" s="125" t="s">
        <v>235</v>
      </c>
      <c r="C9" s="224">
        <v>2</v>
      </c>
      <c r="D9" s="224"/>
      <c r="E9" s="225">
        <v>2</v>
      </c>
      <c r="F9" s="224">
        <v>0</v>
      </c>
      <c r="G9" s="224"/>
      <c r="H9" s="225">
        <v>7</v>
      </c>
      <c r="I9" s="126"/>
      <c r="J9" s="224">
        <v>1</v>
      </c>
      <c r="K9" s="224"/>
      <c r="L9" s="225">
        <v>3</v>
      </c>
      <c r="M9" s="224">
        <v>0</v>
      </c>
      <c r="N9" s="224"/>
      <c r="O9" s="225">
        <v>2</v>
      </c>
      <c r="P9" s="224">
        <v>7</v>
      </c>
      <c r="Q9" s="224"/>
      <c r="R9" s="225">
        <v>2</v>
      </c>
      <c r="T9" s="123" t="s">
        <v>236</v>
      </c>
      <c r="U9" s="124" t="s">
        <v>224</v>
      </c>
    </row>
    <row r="10" spans="1:21" ht="29.1" customHeight="1">
      <c r="A10" s="353" t="s">
        <v>237</v>
      </c>
      <c r="B10" s="127" t="s">
        <v>238</v>
      </c>
      <c r="C10" s="128" t="s">
        <v>230</v>
      </c>
      <c r="D10" s="128" t="s">
        <v>217</v>
      </c>
      <c r="E10" s="129" t="s">
        <v>218</v>
      </c>
      <c r="F10" s="130" t="s">
        <v>239</v>
      </c>
      <c r="G10" s="128" t="s">
        <v>217</v>
      </c>
      <c r="H10" s="129" t="s">
        <v>229</v>
      </c>
      <c r="I10" s="128"/>
      <c r="J10" s="130" t="s">
        <v>230</v>
      </c>
      <c r="K10" s="128" t="s">
        <v>217</v>
      </c>
      <c r="L10" s="129" t="s">
        <v>216</v>
      </c>
      <c r="M10" s="130" t="s">
        <v>218</v>
      </c>
      <c r="N10" s="128" t="s">
        <v>217</v>
      </c>
      <c r="O10" s="129" t="s">
        <v>229</v>
      </c>
      <c r="P10" s="130" t="s">
        <v>216</v>
      </c>
      <c r="Q10" s="128" t="s">
        <v>217</v>
      </c>
      <c r="R10" s="129" t="s">
        <v>239</v>
      </c>
      <c r="T10" s="123" t="s">
        <v>240</v>
      </c>
      <c r="U10" s="124" t="s">
        <v>241</v>
      </c>
    </row>
    <row r="11" spans="1:21" ht="29.1" customHeight="1">
      <c r="A11" s="356"/>
      <c r="B11" s="125" t="s">
        <v>242</v>
      </c>
      <c r="C11" s="224">
        <v>0</v>
      </c>
      <c r="D11" s="224"/>
      <c r="E11" s="225">
        <v>1</v>
      </c>
      <c r="F11" s="224">
        <v>6</v>
      </c>
      <c r="G11" s="224"/>
      <c r="H11" s="225">
        <v>0</v>
      </c>
      <c r="I11" s="126"/>
      <c r="J11" s="224">
        <v>1</v>
      </c>
      <c r="K11" s="224"/>
      <c r="L11" s="225">
        <v>1</v>
      </c>
      <c r="M11" s="224">
        <v>5</v>
      </c>
      <c r="N11" s="224"/>
      <c r="O11" s="225">
        <v>1</v>
      </c>
      <c r="P11" s="224">
        <v>0</v>
      </c>
      <c r="Q11" s="224"/>
      <c r="R11" s="225">
        <v>4</v>
      </c>
      <c r="T11" s="123" t="s">
        <v>243</v>
      </c>
      <c r="U11" s="124" t="s">
        <v>244</v>
      </c>
    </row>
    <row r="12" spans="1:21" ht="29.1" customHeight="1">
      <c r="A12" s="356"/>
      <c r="B12" s="127" t="s">
        <v>245</v>
      </c>
      <c r="C12" s="128" t="s">
        <v>231</v>
      </c>
      <c r="D12" s="128" t="s">
        <v>217</v>
      </c>
      <c r="E12" s="129" t="s">
        <v>228</v>
      </c>
      <c r="F12" s="130" t="s">
        <v>232</v>
      </c>
      <c r="G12" s="128" t="s">
        <v>217</v>
      </c>
      <c r="H12" s="129" t="s">
        <v>219</v>
      </c>
      <c r="I12" s="128"/>
      <c r="J12" s="130" t="s">
        <v>220</v>
      </c>
      <c r="K12" s="128" t="s">
        <v>217</v>
      </c>
      <c r="L12" s="129" t="s">
        <v>231</v>
      </c>
      <c r="M12" s="130" t="s">
        <v>228</v>
      </c>
      <c r="N12" s="128" t="s">
        <v>217</v>
      </c>
      <c r="O12" s="129" t="s">
        <v>219</v>
      </c>
      <c r="P12" s="130" t="s">
        <v>220</v>
      </c>
      <c r="Q12" s="128" t="s">
        <v>217</v>
      </c>
      <c r="R12" s="129" t="s">
        <v>232</v>
      </c>
      <c r="T12" s="123" t="s">
        <v>246</v>
      </c>
      <c r="U12" s="124" t="s">
        <v>247</v>
      </c>
    </row>
    <row r="13" spans="1:21" ht="29.1" customHeight="1">
      <c r="A13" s="357"/>
      <c r="B13" s="125" t="s">
        <v>248</v>
      </c>
      <c r="C13" s="224"/>
      <c r="D13" s="224"/>
      <c r="E13" s="225"/>
      <c r="F13" s="224">
        <v>12</v>
      </c>
      <c r="G13" s="224"/>
      <c r="H13" s="225">
        <v>0</v>
      </c>
      <c r="I13" s="126"/>
      <c r="J13" s="224"/>
      <c r="K13" s="224"/>
      <c r="L13" s="225"/>
      <c r="M13" s="224">
        <v>4</v>
      </c>
      <c r="N13" s="224"/>
      <c r="O13" s="225">
        <v>0</v>
      </c>
      <c r="P13" s="224">
        <v>0</v>
      </c>
      <c r="Q13" s="224"/>
      <c r="R13" s="225">
        <v>8</v>
      </c>
      <c r="T13" s="123" t="s">
        <v>249</v>
      </c>
      <c r="U13" s="124" t="s">
        <v>250</v>
      </c>
    </row>
    <row r="14" spans="1:21" ht="29.1" customHeight="1">
      <c r="A14" s="353" t="s">
        <v>251</v>
      </c>
      <c r="B14" s="127" t="s">
        <v>252</v>
      </c>
      <c r="C14" s="128" t="s">
        <v>216</v>
      </c>
      <c r="D14" s="128" t="s">
        <v>217</v>
      </c>
      <c r="E14" s="129" t="s">
        <v>231</v>
      </c>
      <c r="F14" s="130" t="s">
        <v>218</v>
      </c>
      <c r="G14" s="128" t="s">
        <v>217</v>
      </c>
      <c r="H14" s="129" t="s">
        <v>232</v>
      </c>
      <c r="I14" s="128"/>
      <c r="J14" s="130" t="s">
        <v>229</v>
      </c>
      <c r="K14" s="128" t="s">
        <v>217</v>
      </c>
      <c r="L14" s="129" t="s">
        <v>216</v>
      </c>
      <c r="M14" s="130" t="s">
        <v>231</v>
      </c>
      <c r="N14" s="128" t="s">
        <v>217</v>
      </c>
      <c r="O14" s="129" t="s">
        <v>218</v>
      </c>
      <c r="P14" s="130" t="s">
        <v>232</v>
      </c>
      <c r="Q14" s="128" t="s">
        <v>217</v>
      </c>
      <c r="R14" s="129" t="s">
        <v>229</v>
      </c>
      <c r="T14" s="123" t="s">
        <v>253</v>
      </c>
      <c r="U14" s="124" t="s">
        <v>254</v>
      </c>
    </row>
    <row r="15" spans="1:21" ht="29.1" customHeight="1">
      <c r="A15" s="356"/>
      <c r="B15" s="125" t="s">
        <v>255</v>
      </c>
      <c r="C15" s="244">
        <v>1</v>
      </c>
      <c r="D15" s="244"/>
      <c r="E15" s="245">
        <v>3</v>
      </c>
      <c r="F15" s="243"/>
      <c r="G15" s="244"/>
      <c r="H15" s="245"/>
      <c r="I15" s="126"/>
      <c r="J15" s="244">
        <v>1</v>
      </c>
      <c r="K15" s="244"/>
      <c r="L15" s="245">
        <v>4</v>
      </c>
      <c r="M15" s="243">
        <v>2</v>
      </c>
      <c r="N15" s="244"/>
      <c r="O15" s="245">
        <v>1</v>
      </c>
      <c r="P15" s="243"/>
      <c r="Q15" s="244"/>
      <c r="R15" s="245"/>
      <c r="T15" s="123" t="s">
        <v>256</v>
      </c>
      <c r="U15" s="131" t="s">
        <v>257</v>
      </c>
    </row>
    <row r="16" spans="1:21" ht="29.1" customHeight="1">
      <c r="A16" s="356"/>
      <c r="B16" s="132" t="s">
        <v>417</v>
      </c>
      <c r="C16" s="128" t="s">
        <v>239</v>
      </c>
      <c r="D16" s="128" t="s">
        <v>217</v>
      </c>
      <c r="E16" s="129" t="s">
        <v>219</v>
      </c>
      <c r="F16" s="130" t="s">
        <v>220</v>
      </c>
      <c r="G16" s="128" t="s">
        <v>217</v>
      </c>
      <c r="H16" s="129" t="s">
        <v>230</v>
      </c>
      <c r="I16" s="128"/>
      <c r="J16" s="130" t="s">
        <v>228</v>
      </c>
      <c r="K16" s="128" t="s">
        <v>217</v>
      </c>
      <c r="L16" s="129" t="s">
        <v>239</v>
      </c>
      <c r="M16" s="130" t="s">
        <v>219</v>
      </c>
      <c r="N16" s="128" t="s">
        <v>217</v>
      </c>
      <c r="O16" s="129" t="s">
        <v>230</v>
      </c>
      <c r="P16" s="130" t="s">
        <v>220</v>
      </c>
      <c r="Q16" s="128" t="s">
        <v>217</v>
      </c>
      <c r="R16" s="129" t="s">
        <v>228</v>
      </c>
    </row>
    <row r="17" spans="1:21" ht="29.1" customHeight="1">
      <c r="A17" s="357"/>
      <c r="B17" s="125" t="s">
        <v>258</v>
      </c>
      <c r="C17" s="244">
        <v>10</v>
      </c>
      <c r="D17" s="244"/>
      <c r="E17" s="245">
        <v>2</v>
      </c>
      <c r="F17" s="243">
        <v>0</v>
      </c>
      <c r="G17" s="244"/>
      <c r="H17" s="245">
        <v>9</v>
      </c>
      <c r="I17" s="126"/>
      <c r="J17" s="244">
        <v>1</v>
      </c>
      <c r="K17" s="244"/>
      <c r="L17" s="245">
        <v>9</v>
      </c>
      <c r="M17" s="243">
        <v>2</v>
      </c>
      <c r="N17" s="244"/>
      <c r="O17" s="245">
        <v>7</v>
      </c>
      <c r="P17" s="243">
        <v>0</v>
      </c>
      <c r="Q17" s="244"/>
      <c r="R17" s="245">
        <v>1</v>
      </c>
    </row>
    <row r="18" spans="1:21" ht="29.1" customHeight="1">
      <c r="A18" s="353" t="s">
        <v>259</v>
      </c>
      <c r="B18" s="132" t="s">
        <v>260</v>
      </c>
      <c r="C18" s="128" t="s">
        <v>216</v>
      </c>
      <c r="D18" s="128" t="s">
        <v>217</v>
      </c>
      <c r="E18" s="129" t="s">
        <v>228</v>
      </c>
      <c r="F18" s="130" t="s">
        <v>232</v>
      </c>
      <c r="G18" s="128" t="s">
        <v>217</v>
      </c>
      <c r="H18" s="129" t="s">
        <v>239</v>
      </c>
      <c r="I18" s="128"/>
      <c r="J18" s="130" t="s">
        <v>228</v>
      </c>
      <c r="K18" s="128" t="s">
        <v>217</v>
      </c>
      <c r="L18" s="129" t="s">
        <v>230</v>
      </c>
      <c r="M18" s="130" t="s">
        <v>216</v>
      </c>
      <c r="N18" s="128" t="s">
        <v>217</v>
      </c>
      <c r="O18" s="129" t="s">
        <v>232</v>
      </c>
      <c r="P18" s="130" t="s">
        <v>239</v>
      </c>
      <c r="Q18" s="128" t="s">
        <v>217</v>
      </c>
      <c r="R18" s="129" t="s">
        <v>230</v>
      </c>
    </row>
    <row r="19" spans="1:21" ht="29.1" customHeight="1">
      <c r="A19" s="356"/>
      <c r="B19" s="125" t="s">
        <v>261</v>
      </c>
      <c r="C19" s="244">
        <v>2</v>
      </c>
      <c r="D19" s="244"/>
      <c r="E19" s="245">
        <v>0</v>
      </c>
      <c r="F19" s="243">
        <v>0</v>
      </c>
      <c r="G19" s="244"/>
      <c r="H19" s="245">
        <v>4</v>
      </c>
      <c r="I19" s="126"/>
      <c r="J19" s="244">
        <v>1</v>
      </c>
      <c r="K19" s="244"/>
      <c r="L19" s="245">
        <v>1</v>
      </c>
      <c r="M19" s="243">
        <v>0</v>
      </c>
      <c r="N19" s="244"/>
      <c r="O19" s="245">
        <v>1</v>
      </c>
      <c r="P19" s="243">
        <v>11</v>
      </c>
      <c r="Q19" s="244"/>
      <c r="R19" s="245">
        <v>0</v>
      </c>
    </row>
    <row r="20" spans="1:21" ht="29.1" customHeight="1">
      <c r="A20" s="356"/>
      <c r="B20" s="127" t="s">
        <v>227</v>
      </c>
      <c r="C20" s="128" t="s">
        <v>219</v>
      </c>
      <c r="D20" s="128" t="s">
        <v>217</v>
      </c>
      <c r="E20" s="129" t="s">
        <v>229</v>
      </c>
      <c r="F20" s="130" t="s">
        <v>220</v>
      </c>
      <c r="G20" s="128" t="s">
        <v>217</v>
      </c>
      <c r="H20" s="129" t="s">
        <v>218</v>
      </c>
      <c r="I20" s="128"/>
      <c r="J20" s="130" t="s">
        <v>229</v>
      </c>
      <c r="K20" s="128" t="s">
        <v>217</v>
      </c>
      <c r="L20" s="129" t="s">
        <v>231</v>
      </c>
      <c r="M20" s="130" t="s">
        <v>219</v>
      </c>
      <c r="N20" s="128" t="s">
        <v>217</v>
      </c>
      <c r="O20" s="129" t="s">
        <v>218</v>
      </c>
      <c r="P20" s="130"/>
      <c r="Q20" s="128" t="s">
        <v>217</v>
      </c>
      <c r="R20" s="129"/>
    </row>
    <row r="21" spans="1:21" ht="29.1" customHeight="1">
      <c r="A21" s="357"/>
      <c r="B21" s="125" t="s">
        <v>262</v>
      </c>
      <c r="C21" s="244">
        <v>0</v>
      </c>
      <c r="D21" s="244"/>
      <c r="E21" s="245">
        <v>3</v>
      </c>
      <c r="F21" s="243">
        <v>0</v>
      </c>
      <c r="G21" s="244"/>
      <c r="H21" s="245">
        <v>4</v>
      </c>
      <c r="I21" s="126"/>
      <c r="J21" s="244">
        <v>0</v>
      </c>
      <c r="K21" s="244"/>
      <c r="L21" s="245">
        <v>2</v>
      </c>
      <c r="M21" s="243">
        <v>0</v>
      </c>
      <c r="N21" s="244"/>
      <c r="O21" s="245">
        <v>8</v>
      </c>
      <c r="P21" s="347"/>
      <c r="Q21" s="348"/>
      <c r="R21" s="349"/>
    </row>
    <row r="22" spans="1:21" ht="20.100000000000001" customHeight="1">
      <c r="A22" s="353" t="s">
        <v>263</v>
      </c>
      <c r="B22" s="115" t="s">
        <v>264</v>
      </c>
      <c r="C22" s="350" t="s">
        <v>265</v>
      </c>
      <c r="D22" s="351"/>
      <c r="E22" s="352"/>
      <c r="F22" s="350" t="s">
        <v>266</v>
      </c>
      <c r="G22" s="351"/>
      <c r="H22" s="352"/>
      <c r="I22" s="116" t="s">
        <v>213</v>
      </c>
      <c r="J22" s="350" t="s">
        <v>267</v>
      </c>
      <c r="K22" s="351"/>
      <c r="L22" s="352"/>
      <c r="M22" s="350" t="s">
        <v>268</v>
      </c>
      <c r="N22" s="351"/>
      <c r="O22" s="352"/>
      <c r="P22" s="350" t="s">
        <v>269</v>
      </c>
      <c r="Q22" s="351"/>
      <c r="R22" s="352"/>
      <c r="S22" s="350" t="s">
        <v>270</v>
      </c>
      <c r="T22" s="351"/>
      <c r="U22" s="352"/>
    </row>
    <row r="23" spans="1:21" ht="29.1" customHeight="1">
      <c r="A23" s="354"/>
      <c r="B23" s="119" t="s">
        <v>245</v>
      </c>
      <c r="C23" s="120" t="s">
        <v>219</v>
      </c>
      <c r="D23" s="120" t="s">
        <v>217</v>
      </c>
      <c r="E23" s="121" t="s">
        <v>231</v>
      </c>
      <c r="F23" s="122" t="s">
        <v>232</v>
      </c>
      <c r="G23" s="120" t="s">
        <v>217</v>
      </c>
      <c r="H23" s="121" t="s">
        <v>230</v>
      </c>
      <c r="I23" s="120" t="s">
        <v>213</v>
      </c>
      <c r="J23" s="122" t="s">
        <v>239</v>
      </c>
      <c r="K23" s="120" t="s">
        <v>217</v>
      </c>
      <c r="L23" s="121" t="s">
        <v>231</v>
      </c>
      <c r="M23" s="120" t="s">
        <v>220</v>
      </c>
      <c r="N23" s="120" t="s">
        <v>217</v>
      </c>
      <c r="O23" s="121" t="s">
        <v>229</v>
      </c>
      <c r="P23" s="122" t="s">
        <v>218</v>
      </c>
      <c r="Q23" s="120" t="s">
        <v>217</v>
      </c>
      <c r="R23" s="121" t="s">
        <v>228</v>
      </c>
      <c r="S23" s="122" t="s">
        <v>220</v>
      </c>
      <c r="T23" s="120" t="s">
        <v>217</v>
      </c>
      <c r="U23" s="121" t="s">
        <v>216</v>
      </c>
    </row>
    <row r="24" spans="1:21" ht="29.1" customHeight="1">
      <c r="A24" s="355"/>
      <c r="B24" s="125" t="s">
        <v>271</v>
      </c>
      <c r="C24" s="348" t="s">
        <v>232</v>
      </c>
      <c r="D24" s="348"/>
      <c r="E24" s="349"/>
      <c r="F24" s="347" t="s">
        <v>219</v>
      </c>
      <c r="G24" s="348"/>
      <c r="H24" s="349"/>
      <c r="I24" s="126" t="s">
        <v>213</v>
      </c>
      <c r="J24" s="347" t="s">
        <v>230</v>
      </c>
      <c r="K24" s="348"/>
      <c r="L24" s="349"/>
      <c r="M24" s="348" t="s">
        <v>218</v>
      </c>
      <c r="N24" s="348"/>
      <c r="O24" s="349"/>
      <c r="P24" s="347" t="s">
        <v>220</v>
      </c>
      <c r="Q24" s="348"/>
      <c r="R24" s="349"/>
      <c r="S24" s="347" t="s">
        <v>228</v>
      </c>
      <c r="T24" s="348"/>
      <c r="U24" s="349"/>
    </row>
    <row r="25" spans="1:21" ht="9.9499999999999993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</row>
    <row r="26" spans="1:21" ht="29.1" customHeight="1">
      <c r="A26" s="345">
        <v>41552</v>
      </c>
      <c r="B26" s="132" t="s">
        <v>418</v>
      </c>
      <c r="C26" s="130" t="s">
        <v>239</v>
      </c>
      <c r="D26" s="128" t="s">
        <v>272</v>
      </c>
      <c r="E26" s="129" t="s">
        <v>220</v>
      </c>
      <c r="F26" s="130"/>
      <c r="G26" s="128"/>
      <c r="H26" s="129"/>
      <c r="I26" s="128"/>
      <c r="J26" s="130" t="s">
        <v>218</v>
      </c>
      <c r="K26" s="128" t="s">
        <v>272</v>
      </c>
      <c r="L26" s="129" t="s">
        <v>239</v>
      </c>
      <c r="M26" s="128"/>
      <c r="N26" s="128"/>
      <c r="O26" s="129"/>
      <c r="P26" s="130"/>
      <c r="Q26" s="128"/>
      <c r="R26" s="129"/>
      <c r="S26" s="120"/>
      <c r="T26" s="120"/>
      <c r="U26" s="120"/>
    </row>
    <row r="27" spans="1:21" ht="29.1" customHeight="1">
      <c r="A27" s="346"/>
      <c r="B27" s="133" t="s">
        <v>234</v>
      </c>
      <c r="C27" s="237">
        <v>11</v>
      </c>
      <c r="D27" s="238"/>
      <c r="E27" s="239">
        <v>0</v>
      </c>
      <c r="F27" s="347"/>
      <c r="G27" s="348"/>
      <c r="H27" s="349"/>
      <c r="I27" s="126"/>
      <c r="J27" s="237">
        <v>1</v>
      </c>
      <c r="K27" s="238"/>
      <c r="L27" s="239">
        <v>5</v>
      </c>
      <c r="M27" s="348"/>
      <c r="N27" s="348"/>
      <c r="O27" s="349"/>
      <c r="P27" s="347"/>
      <c r="Q27" s="348"/>
      <c r="R27" s="349"/>
      <c r="S27" s="343"/>
      <c r="T27" s="343"/>
      <c r="U27" s="343"/>
    </row>
    <row r="28" spans="1:21" s="134" customFormat="1" ht="29.1" customHeight="1">
      <c r="M28" s="344"/>
      <c r="N28" s="344"/>
      <c r="O28" s="344"/>
      <c r="P28" s="344"/>
      <c r="Q28" s="344"/>
      <c r="R28" s="344"/>
      <c r="S28" s="344"/>
      <c r="T28" s="344"/>
      <c r="U28" s="344"/>
    </row>
    <row r="29" spans="1:21" s="134" customFormat="1" ht="40.5" customHeight="1"/>
    <row r="30" spans="1:21" s="134" customFormat="1" ht="40.5" customHeight="1"/>
    <row r="31" spans="1:21" ht="40.5" customHeight="1"/>
    <row r="32" spans="1:21" ht="40.5" customHeight="1"/>
    <row r="33" spans="3:16" ht="40.5" customHeight="1"/>
    <row r="34" spans="3:16" ht="40.5" customHeight="1"/>
    <row r="35" spans="3:16" ht="40.5" customHeight="1"/>
    <row r="36" spans="3:16" ht="40.5" customHeight="1"/>
    <row r="40" spans="3:16">
      <c r="C40" s="111" t="s">
        <v>224</v>
      </c>
      <c r="F40" s="111" t="s">
        <v>225</v>
      </c>
      <c r="J40" s="111" t="s">
        <v>222</v>
      </c>
    </row>
    <row r="42" spans="3:16">
      <c r="C42" s="111" t="s">
        <v>232</v>
      </c>
      <c r="F42" s="111" t="s">
        <v>228</v>
      </c>
      <c r="J42" s="111" t="s">
        <v>230</v>
      </c>
      <c r="M42" s="111" t="s">
        <v>231</v>
      </c>
      <c r="P42" s="111" t="s">
        <v>229</v>
      </c>
    </row>
    <row r="45" spans="3:16">
      <c r="C45" s="111" t="s">
        <v>239</v>
      </c>
      <c r="F45" s="111" t="s">
        <v>230</v>
      </c>
      <c r="J45" s="111" t="s">
        <v>229</v>
      </c>
      <c r="M45" s="111" t="s">
        <v>216</v>
      </c>
      <c r="P45" s="111" t="s">
        <v>218</v>
      </c>
    </row>
    <row r="47" spans="3:16">
      <c r="C47" s="111" t="s">
        <v>219</v>
      </c>
      <c r="F47" s="111" t="s">
        <v>231</v>
      </c>
      <c r="J47" s="111" t="s">
        <v>232</v>
      </c>
      <c r="M47" s="111" t="s">
        <v>220</v>
      </c>
      <c r="P47" s="111" t="s">
        <v>228</v>
      </c>
    </row>
    <row r="49" spans="3:16">
      <c r="C49" s="111" t="s">
        <v>232</v>
      </c>
      <c r="F49" s="111" t="s">
        <v>216</v>
      </c>
      <c r="J49" s="111" t="s">
        <v>218</v>
      </c>
      <c r="M49" s="111" t="s">
        <v>229</v>
      </c>
      <c r="P49" s="111" t="s">
        <v>231</v>
      </c>
    </row>
    <row r="51" spans="3:16">
      <c r="C51" s="111" t="s">
        <v>220</v>
      </c>
      <c r="F51" s="111" t="s">
        <v>239</v>
      </c>
      <c r="J51" s="111" t="s">
        <v>230</v>
      </c>
      <c r="M51" s="111" t="s">
        <v>228</v>
      </c>
      <c r="P51" s="111" t="s">
        <v>219</v>
      </c>
    </row>
    <row r="53" spans="3:16">
      <c r="C53" s="111" t="s">
        <v>232</v>
      </c>
      <c r="F53" s="111" t="s">
        <v>228</v>
      </c>
      <c r="J53" s="111" t="s">
        <v>239</v>
      </c>
      <c r="M53" s="111" t="s">
        <v>230</v>
      </c>
      <c r="P53" s="111" t="s">
        <v>216</v>
      </c>
    </row>
    <row r="55" spans="3:16">
      <c r="C55" s="111" t="s">
        <v>231</v>
      </c>
      <c r="F55" s="111" t="s">
        <v>219</v>
      </c>
      <c r="J55" s="111" t="s">
        <v>218</v>
      </c>
      <c r="M55" s="111" t="s">
        <v>229</v>
      </c>
    </row>
  </sheetData>
  <mergeCells count="40">
    <mergeCell ref="A1:R1"/>
    <mergeCell ref="A2:R2"/>
    <mergeCell ref="A3:A4"/>
    <mergeCell ref="C3:E4"/>
    <mergeCell ref="F3:H4"/>
    <mergeCell ref="I3:I4"/>
    <mergeCell ref="J3:L4"/>
    <mergeCell ref="M3:O4"/>
    <mergeCell ref="P3:R4"/>
    <mergeCell ref="P21:R21"/>
    <mergeCell ref="A18:A21"/>
    <mergeCell ref="A14:A17"/>
    <mergeCell ref="M7:O7"/>
    <mergeCell ref="A10:A13"/>
    <mergeCell ref="A5:A9"/>
    <mergeCell ref="M5:O5"/>
    <mergeCell ref="P5:R5"/>
    <mergeCell ref="P7:R7"/>
    <mergeCell ref="C5:E5"/>
    <mergeCell ref="F5:H5"/>
    <mergeCell ref="J5:L5"/>
    <mergeCell ref="A22:A24"/>
    <mergeCell ref="C22:E22"/>
    <mergeCell ref="F22:H22"/>
    <mergeCell ref="J22:L22"/>
    <mergeCell ref="M22:O22"/>
    <mergeCell ref="P22:R22"/>
    <mergeCell ref="S22:U22"/>
    <mergeCell ref="C24:E24"/>
    <mergeCell ref="F24:H24"/>
    <mergeCell ref="J24:L24"/>
    <mergeCell ref="M24:O24"/>
    <mergeCell ref="P24:R24"/>
    <mergeCell ref="S24:U24"/>
    <mergeCell ref="S27:U27"/>
    <mergeCell ref="M28:U28"/>
    <mergeCell ref="A26:A27"/>
    <mergeCell ref="F27:H27"/>
    <mergeCell ref="M27:O27"/>
    <mergeCell ref="P27:R27"/>
  </mergeCells>
  <phoneticPr fontId="1"/>
  <printOptions horizontalCentered="1"/>
  <pageMargins left="0.59055118110236227" right="0.19685039370078741" top="0.59055118110236227" bottom="0.59055118110236227" header="0.31496062992125984" footer="0.31496062992125984"/>
  <pageSetup paperSize="9" scale="73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pane ySplit="1020" topLeftCell="A4" activePane="bottomLeft"/>
      <selection pane="bottomLeft" activeCell="D23" sqref="D23"/>
    </sheetView>
  </sheetViews>
  <sheetFormatPr defaultRowHeight="13.5"/>
  <cols>
    <col min="1" max="1" width="5.375" customWidth="1"/>
    <col min="2" max="2" width="6.2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38" width="5" customWidth="1"/>
  </cols>
  <sheetData>
    <row r="1" spans="1:38" ht="18.75" customHeight="1">
      <c r="C1" s="363" t="s">
        <v>356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</row>
    <row r="2" spans="1:38" ht="18.75" customHeight="1">
      <c r="A2" s="197"/>
      <c r="B2" s="197"/>
      <c r="C2" s="364" t="s">
        <v>348</v>
      </c>
      <c r="D2" s="365"/>
      <c r="E2" s="318"/>
      <c r="F2" s="364" t="s">
        <v>341</v>
      </c>
      <c r="G2" s="365"/>
      <c r="H2" s="318"/>
      <c r="I2" s="364" t="s">
        <v>342</v>
      </c>
      <c r="J2" s="365"/>
      <c r="K2" s="318"/>
      <c r="L2" s="364" t="s">
        <v>349</v>
      </c>
      <c r="M2" s="365"/>
      <c r="N2" s="318"/>
      <c r="O2" s="364" t="s">
        <v>343</v>
      </c>
      <c r="P2" s="365"/>
      <c r="Q2" s="318"/>
      <c r="R2" s="364" t="s">
        <v>344</v>
      </c>
      <c r="S2" s="365"/>
      <c r="T2" s="318"/>
      <c r="U2" s="364" t="s">
        <v>345</v>
      </c>
      <c r="V2" s="365"/>
      <c r="W2" s="318"/>
      <c r="X2" s="364" t="s">
        <v>346</v>
      </c>
      <c r="Y2" s="365"/>
      <c r="Z2" s="318"/>
      <c r="AA2" s="364" t="s">
        <v>347</v>
      </c>
      <c r="AB2" s="365"/>
      <c r="AC2" s="318"/>
      <c r="AD2" s="364" t="s">
        <v>350</v>
      </c>
      <c r="AE2" s="365"/>
      <c r="AF2" s="318"/>
      <c r="AG2" s="201" t="s">
        <v>335</v>
      </c>
      <c r="AH2" s="201" t="s">
        <v>336</v>
      </c>
      <c r="AI2" s="201" t="s">
        <v>337</v>
      </c>
      <c r="AJ2" s="201" t="s">
        <v>338</v>
      </c>
      <c r="AK2" s="199" t="s">
        <v>339</v>
      </c>
      <c r="AL2" s="203" t="s">
        <v>354</v>
      </c>
    </row>
    <row r="3" spans="1:38" ht="21" customHeight="1">
      <c r="A3" s="366" t="str">
        <f>C2</f>
        <v>明　治</v>
      </c>
      <c r="B3" s="197" t="s">
        <v>334</v>
      </c>
      <c r="C3" s="207"/>
      <c r="D3" s="208"/>
      <c r="E3" s="209"/>
      <c r="F3" s="198"/>
      <c r="G3" s="198" t="str">
        <f>IF(F4="","",IF(F4&gt;H4,"○",IF(F4&lt;H4,"●",IF(F4=H4,"△"))))</f>
        <v>△</v>
      </c>
      <c r="H3" s="200"/>
      <c r="I3" s="198"/>
      <c r="J3" s="226" t="str">
        <f>IF(I4="","",IF(I4&gt;K4,"○",IF(I4&lt;K4,"●",IF(I4=K4,"△"))))</f>
        <v>△</v>
      </c>
      <c r="K3" s="200"/>
      <c r="L3" s="198"/>
      <c r="M3" s="206" t="str">
        <f>IF(L4="","",IF(L4&gt;N4,"○",IF(L4&lt;N4,"●",IF(L4=N4,"△"))))</f>
        <v>△</v>
      </c>
      <c r="N3" s="200"/>
      <c r="O3" s="198"/>
      <c r="P3" s="204" t="str">
        <f>IF(O4="","",IF(O4&gt;Q4,"○",IF(O4&lt;Q4,"●",IF(O4=Q4,"△"))))</f>
        <v>△</v>
      </c>
      <c r="Q3" s="200"/>
      <c r="R3" s="198"/>
      <c r="S3" s="246" t="str">
        <f>IF(R4="","",IF(R4&gt;T4,"○",IF(R4&lt;T4,"●",IF(R4=T4,"△"))))</f>
        <v>●</v>
      </c>
      <c r="T3" s="200"/>
      <c r="U3" s="198"/>
      <c r="V3" s="246" t="str">
        <f>IF(U4="","",IF(U4&gt;W4,"○",IF(U4&lt;W4,"●",IF(U4=W4,"△"))))</f>
        <v>●</v>
      </c>
      <c r="W3" s="198"/>
      <c r="X3" s="199"/>
      <c r="Y3" s="226" t="str">
        <f>IF(X4="","",IF(X4&gt;Z4,"○",IF(X4&lt;Z4,"●",IF(X4=Z4,"△"))))</f>
        <v>●</v>
      </c>
      <c r="Z3" s="196"/>
      <c r="AA3" s="198"/>
      <c r="AB3" s="246" t="str">
        <f>IF(AA4="","",IF(AA4&gt;AC4,"○",IF(AA4&lt;AC4,"●",IF(AA4=AC4,"△"))))</f>
        <v>●</v>
      </c>
      <c r="AC3" s="198"/>
      <c r="AD3" s="199"/>
      <c r="AE3" s="246" t="str">
        <f>IF(AD4="","",IF(AD4&gt;AF4,"○",IF(AD4&lt;AF4,"●",IF(AD4=AF4,"△"))))</f>
        <v>●</v>
      </c>
      <c r="AF3" s="196"/>
      <c r="AG3" s="201">
        <f>COUNTIF(G3:AE3,"○")</f>
        <v>0</v>
      </c>
      <c r="AH3" s="201">
        <f>COUNTIF(D3:AE3,"●")</f>
        <v>5</v>
      </c>
      <c r="AI3" s="201">
        <f>COUNTIF(G3:AE3,"△")</f>
        <v>4</v>
      </c>
      <c r="AJ3" s="201">
        <f>SUM(C4,F4,I4,L4,O4,R4,U4,X4,AA4,AD4)</f>
        <v>7</v>
      </c>
      <c r="AK3" s="199">
        <f>SUM(E4,H4,K4,N4,Q4,T4,W4,Z4,AC4,AF4,I1)</f>
        <v>21</v>
      </c>
      <c r="AL3" s="203">
        <f>SUM((AG3*3)+(AI3*1))</f>
        <v>4</v>
      </c>
    </row>
    <row r="4" spans="1:38" ht="21" customHeight="1">
      <c r="A4" s="366"/>
      <c r="B4" s="197" t="s">
        <v>333</v>
      </c>
      <c r="C4" s="207"/>
      <c r="D4" s="208"/>
      <c r="E4" s="209"/>
      <c r="F4" s="198">
        <f>IF('１部'!D6="","",'１部'!D6)</f>
        <v>0</v>
      </c>
      <c r="G4" s="198" t="s">
        <v>351</v>
      </c>
      <c r="H4" s="200">
        <f>IF('１部'!F6="","",'１部'!F6)</f>
        <v>0</v>
      </c>
      <c r="I4" s="198">
        <f>IF('１部'!G21="","",'１部'!G21)</f>
        <v>2</v>
      </c>
      <c r="J4" s="198" t="s">
        <v>415</v>
      </c>
      <c r="K4" s="200">
        <f>IF('１部'!I21="","",'１部'!I21)</f>
        <v>2</v>
      </c>
      <c r="L4" s="198">
        <f>IF('１部'!F15="","",'１部'!F15)</f>
        <v>0</v>
      </c>
      <c r="M4" s="198" t="s">
        <v>353</v>
      </c>
      <c r="N4" s="200">
        <f>IF('１部'!D15="","",'１部'!D15)</f>
        <v>0</v>
      </c>
      <c r="O4" s="198">
        <f>IF('１部'!M6="","",'１部'!M6)</f>
        <v>1</v>
      </c>
      <c r="P4" s="198" t="s">
        <v>351</v>
      </c>
      <c r="Q4" s="200">
        <f>IF('１部'!K6="","",'１部'!K6)</f>
        <v>1</v>
      </c>
      <c r="R4" s="198">
        <f>IF('１部'!G39="","",'１部'!G39)</f>
        <v>0</v>
      </c>
      <c r="S4" s="198" t="s">
        <v>421</v>
      </c>
      <c r="T4" s="200">
        <f>IF('１部'!I39="","",'１部'!I39)</f>
        <v>3</v>
      </c>
      <c r="U4" s="198">
        <f>IF('１部'!M36="","",'１部'!M36)</f>
        <v>1</v>
      </c>
      <c r="V4" s="198" t="s">
        <v>421</v>
      </c>
      <c r="W4" s="198">
        <f>IF('１部'!K36="","",'１部'!K36)</f>
        <v>4</v>
      </c>
      <c r="X4" s="199">
        <f>IF('１部'!P21="","",'１部'!P21)</f>
        <v>1</v>
      </c>
      <c r="Y4" s="198" t="s">
        <v>415</v>
      </c>
      <c r="Z4" s="196">
        <f>IF('１部'!N21="","",'１部'!N21)</f>
        <v>4</v>
      </c>
      <c r="AA4" s="198">
        <f>IF('１部'!D36="","",'１部'!D36)</f>
        <v>1</v>
      </c>
      <c r="AB4" s="198" t="s">
        <v>421</v>
      </c>
      <c r="AC4" s="198">
        <f>IF('１部'!F36="","",'１部'!F36)</f>
        <v>4</v>
      </c>
      <c r="AD4" s="199">
        <f>IF('１部'!N39="","",'１部'!N39)</f>
        <v>1</v>
      </c>
      <c r="AE4" s="198" t="s">
        <v>421</v>
      </c>
      <c r="AF4" s="196">
        <f>IF('１部'!P39="","",'１部'!P39)</f>
        <v>3</v>
      </c>
      <c r="AG4" s="201"/>
      <c r="AH4" s="201"/>
      <c r="AI4" s="201"/>
      <c r="AJ4" s="201"/>
      <c r="AK4" s="205"/>
      <c r="AL4" s="203"/>
    </row>
    <row r="5" spans="1:38" ht="21" customHeight="1">
      <c r="A5" s="366" t="str">
        <f>F2</f>
        <v>滝尾下郡</v>
      </c>
      <c r="B5" s="197" t="s">
        <v>334</v>
      </c>
      <c r="C5" s="199"/>
      <c r="D5" s="204" t="str">
        <f>IF(C6="","",IF(C6&gt;E6,"○",IF(C6&lt;E6,"●",IF(C6=E6,"△"))))</f>
        <v>△</v>
      </c>
      <c r="E5" s="196"/>
      <c r="F5" s="210"/>
      <c r="G5" s="210"/>
      <c r="H5" s="211"/>
      <c r="I5" s="198"/>
      <c r="J5" s="204" t="str">
        <f>IF(I6="","",IF(I6&gt;K6,"○",IF(I6&lt;K6,"●",IF(I6=K6,"△"))))</f>
        <v>●</v>
      </c>
      <c r="K5" s="200"/>
      <c r="L5" s="198"/>
      <c r="M5" s="226" t="str">
        <f>IF(L6="","",IF(L6&gt;N6,"○",IF(L6&lt;N6,"●",IF(L6=N6,"△"))))</f>
        <v>○</v>
      </c>
      <c r="N5" s="200"/>
      <c r="O5" s="198"/>
      <c r="P5" s="246" t="str">
        <f>IF(O6="","",IF(O6&gt;Q6,"○",IF(O6&lt;Q6,"●",IF(O6=Q6,"△"))))</f>
        <v>○</v>
      </c>
      <c r="Q5" s="200"/>
      <c r="R5" s="198"/>
      <c r="S5" s="206" t="str">
        <f>IF(R6="","",IF(R6&gt;T6,"○",IF(R6&lt;T6,"●",IF(R6=T6,"△"))))</f>
        <v>○</v>
      </c>
      <c r="T5" s="200"/>
      <c r="U5" s="198"/>
      <c r="V5" s="206" t="str">
        <f>IF(U6="","",IF(U6&gt;W6,"○",IF(U6&lt;W6,"●",IF(U6=W6,"△"))))</f>
        <v>△</v>
      </c>
      <c r="W5" s="198"/>
      <c r="X5" s="199"/>
      <c r="Y5" s="226" t="str">
        <f>IF(X6="","",IF(X6&gt;Z6,"○",IF(X6&lt;Z6,"●",IF(X6=Z6,"△"))))</f>
        <v>●</v>
      </c>
      <c r="Z5" s="196"/>
      <c r="AA5" s="198"/>
      <c r="AB5" s="246" t="str">
        <f>IF(AA6="","",IF(AA6&gt;AC6,"○",IF(AA6&lt;AC6,"●",IF(AA6=AC6,"△"))))</f>
        <v>●</v>
      </c>
      <c r="AC5" s="198"/>
      <c r="AD5" s="199"/>
      <c r="AE5" s="246" t="str">
        <f>IF(AD6="","",IF(AD6&gt;AF6,"○",IF(AD6&lt;AF6,"●",IF(AD6=AF6,"△"))))</f>
        <v>○</v>
      </c>
      <c r="AF5" s="196"/>
      <c r="AG5" s="201">
        <f>COUNTIF(C5:AE5,"○")</f>
        <v>4</v>
      </c>
      <c r="AH5" s="201">
        <f>COUNTIF(C5:AE5,"●")</f>
        <v>3</v>
      </c>
      <c r="AI5" s="201">
        <f>COUNTIF(C5:AE5,"△")</f>
        <v>2</v>
      </c>
      <c r="AJ5" s="201">
        <f>SUM(C6,F6,I6,L6,O6,R6,U6,X6,AA6,AD6)</f>
        <v>12</v>
      </c>
      <c r="AK5" s="205">
        <f>SUM(E6,H6,K6,N6,Q6,T6,W6,Z6,AC6,AF6,I3)</f>
        <v>13</v>
      </c>
      <c r="AL5" s="203">
        <f>SUM((AG5*3)+(AI5*1))</f>
        <v>14</v>
      </c>
    </row>
    <row r="6" spans="1:38" ht="21" customHeight="1">
      <c r="A6" s="366"/>
      <c r="B6" s="197" t="s">
        <v>333</v>
      </c>
      <c r="C6" s="199">
        <f>H4</f>
        <v>0</v>
      </c>
      <c r="D6" s="198" t="s">
        <v>351</v>
      </c>
      <c r="E6" s="196">
        <f>F4</f>
        <v>0</v>
      </c>
      <c r="F6" s="210"/>
      <c r="G6" s="210"/>
      <c r="H6" s="211"/>
      <c r="I6" s="198">
        <f>IF('１部'!N6="","",'１部'!N6)</f>
        <v>2</v>
      </c>
      <c r="J6" s="198" t="s">
        <v>352</v>
      </c>
      <c r="K6" s="200">
        <f>IF('１部'!P6="","",'１部'!P6)</f>
        <v>3</v>
      </c>
      <c r="L6" s="198">
        <f>IF('１部'!M21="","",'１部'!M21)</f>
        <v>2</v>
      </c>
      <c r="M6" s="198" t="s">
        <v>416</v>
      </c>
      <c r="N6" s="200">
        <f>IF('１部'!K21="","",'１部'!K21)</f>
        <v>1</v>
      </c>
      <c r="O6" s="198">
        <f>IF('１部'!M39="","",'１部'!M39)</f>
        <v>3</v>
      </c>
      <c r="P6" s="198" t="s">
        <v>421</v>
      </c>
      <c r="Q6" s="200">
        <f>IF('１部'!K39="","",'１部'!K39)</f>
        <v>1</v>
      </c>
      <c r="R6" s="198">
        <f>IF('１部'!G15="","",'１部'!G15)</f>
        <v>4</v>
      </c>
      <c r="S6" s="198" t="s">
        <v>353</v>
      </c>
      <c r="T6" s="200">
        <f>IF('１部'!I15="","",'１部'!I15)</f>
        <v>2</v>
      </c>
      <c r="U6" s="198">
        <f>IF('１部'!R15="","",'１部'!R15)</f>
        <v>0</v>
      </c>
      <c r="V6" s="198" t="s">
        <v>353</v>
      </c>
      <c r="W6" s="198">
        <f>IF('１部'!T15="","",'１部'!T15)</f>
        <v>0</v>
      </c>
      <c r="X6" s="199">
        <f>IF('１部'!F21="","",'１部'!F21)</f>
        <v>0</v>
      </c>
      <c r="Y6" s="198" t="s">
        <v>415</v>
      </c>
      <c r="Z6" s="196">
        <f>IF('１部'!D21="","",'１部'!D21)</f>
        <v>3</v>
      </c>
      <c r="AA6" s="198">
        <f>IF('１部'!P36="","",'１部'!P36)</f>
        <v>0</v>
      </c>
      <c r="AB6" s="198" t="s">
        <v>421</v>
      </c>
      <c r="AC6" s="198">
        <f>IF('１部'!N36="","",'１部'!N36)</f>
        <v>3</v>
      </c>
      <c r="AD6" s="199">
        <f>IF('１部'!G36="","",'１部'!G36)</f>
        <v>1</v>
      </c>
      <c r="AE6" s="198" t="s">
        <v>421</v>
      </c>
      <c r="AF6" s="196">
        <f>IF('１部'!I36="","",'１部'!I36)</f>
        <v>0</v>
      </c>
      <c r="AG6" s="201"/>
      <c r="AH6" s="201"/>
      <c r="AI6" s="201"/>
      <c r="AJ6" s="201"/>
      <c r="AK6" s="199"/>
      <c r="AL6" s="202"/>
    </row>
    <row r="7" spans="1:38" ht="21" customHeight="1">
      <c r="A7" s="366" t="str">
        <f>I2</f>
        <v>明野西</v>
      </c>
      <c r="B7" s="197" t="s">
        <v>334</v>
      </c>
      <c r="C7" s="199"/>
      <c r="D7" s="226" t="str">
        <f>IF(C8="","",IF(C8&gt;E8,"○",IF(C8&lt;E8,"●",IF(C8=E8,"△"))))</f>
        <v>△</v>
      </c>
      <c r="E7" s="196"/>
      <c r="F7" s="198"/>
      <c r="G7" s="204" t="str">
        <f>IF(F8="","",IF(F8&gt;H8,"○",IF(F8&lt;H8,"●",IF(F8=H8,"△"))))</f>
        <v>○</v>
      </c>
      <c r="H7" s="200"/>
      <c r="I7" s="210"/>
      <c r="J7" s="210"/>
      <c r="K7" s="211"/>
      <c r="L7" s="198"/>
      <c r="M7" s="204" t="str">
        <f>IF(L8="","",IF(L8&gt;N8,"○",IF(L8&lt;N8,"●",IF(L8=N8,"△"))))</f>
        <v>△</v>
      </c>
      <c r="N7" s="200"/>
      <c r="O7" s="198"/>
      <c r="P7" s="240" t="str">
        <f>IF(O8="","",IF(O8&gt;Q8,"○",IF(O8&lt;Q8,"●",IF(O8=Q8,"△"))))</f>
        <v>○</v>
      </c>
      <c r="Q7" s="200"/>
      <c r="R7" s="198"/>
      <c r="S7" s="206" t="str">
        <f>IF(R8="","",IF(R8&gt;T8,"○",IF(R8&lt;T8,"●",IF(R8=T8,"△"))))</f>
        <v>●</v>
      </c>
      <c r="T7" s="200"/>
      <c r="U7" s="198"/>
      <c r="V7" s="198"/>
      <c r="W7" s="198"/>
      <c r="X7" s="199"/>
      <c r="Y7" s="226" t="str">
        <f>IF(X8="","",IF(X8&gt;Z8,"○",IF(X8&lt;Z8,"●",IF(X8=Z8,"△"))))</f>
        <v>●</v>
      </c>
      <c r="Z7" s="196"/>
      <c r="AA7" s="198"/>
      <c r="AB7" s="198"/>
      <c r="AC7" s="198"/>
      <c r="AD7" s="199"/>
      <c r="AE7" s="226" t="str">
        <f>IF(AD8="","",IF(AD8&gt;AF8,"○",IF(AD8&lt;AF8,"●",IF(AD8=AF8,"△"))))</f>
        <v>△</v>
      </c>
      <c r="AF7" s="196"/>
      <c r="AG7" s="201">
        <f>COUNTIF(C7:AE7,"○")</f>
        <v>2</v>
      </c>
      <c r="AH7" s="201">
        <f>COUNTIF(C7:AE7,"●")</f>
        <v>2</v>
      </c>
      <c r="AI7" s="201">
        <f>COUNTIF(C7:AE7,"△")</f>
        <v>3</v>
      </c>
      <c r="AJ7" s="201">
        <f>SUM(C8,F8,I8,L8,O8,R8,U8,X8,AA8,AD8)</f>
        <v>10</v>
      </c>
      <c r="AK7" s="205">
        <f>SUM(E8,H8,K8,N8,Q8,T8,W8,Z8,AC8,AF8,I5)</f>
        <v>7</v>
      </c>
      <c r="AL7" s="203">
        <f>SUM((AG7*3)+(AI7*1))</f>
        <v>9</v>
      </c>
    </row>
    <row r="8" spans="1:38" ht="21" customHeight="1">
      <c r="A8" s="366"/>
      <c r="B8" s="197" t="s">
        <v>333</v>
      </c>
      <c r="C8" s="199">
        <f>K4</f>
        <v>2</v>
      </c>
      <c r="D8" s="198" t="s">
        <v>415</v>
      </c>
      <c r="E8" s="196">
        <f>I4</f>
        <v>2</v>
      </c>
      <c r="F8" s="198">
        <f>K6</f>
        <v>3</v>
      </c>
      <c r="G8" s="198" t="s">
        <v>352</v>
      </c>
      <c r="H8" s="200">
        <f>I6</f>
        <v>2</v>
      </c>
      <c r="I8" s="210"/>
      <c r="J8" s="210"/>
      <c r="K8" s="211"/>
      <c r="L8" s="198">
        <f>IF('１部'!G6="","",'１部'!G6)</f>
        <v>0</v>
      </c>
      <c r="M8" s="198" t="s">
        <v>351</v>
      </c>
      <c r="N8" s="200">
        <f>IF('１部'!I6="","",'１部'!I6)</f>
        <v>0</v>
      </c>
      <c r="O8" s="198">
        <f>IF('１部'!G26="","",'１部'!G26)</f>
        <v>4</v>
      </c>
      <c r="P8" s="198" t="s">
        <v>420</v>
      </c>
      <c r="Q8" s="200">
        <f>IF('１部'!I26="","",'１部'!I26)</f>
        <v>0</v>
      </c>
      <c r="R8" s="198">
        <f>IF('１部'!P15="","",'１部'!P15)</f>
        <v>1</v>
      </c>
      <c r="S8" s="198" t="s">
        <v>353</v>
      </c>
      <c r="T8" s="200">
        <f>IF('１部'!N15="","",'１部'!N15)</f>
        <v>2</v>
      </c>
      <c r="U8" s="198"/>
      <c r="V8" s="198"/>
      <c r="W8" s="198"/>
      <c r="X8" s="199">
        <f>IF('１部'!M18="","",'１部'!K18)</f>
        <v>0</v>
      </c>
      <c r="Y8" s="198" t="s">
        <v>415</v>
      </c>
      <c r="Z8" s="196">
        <f>IF('１部'!M18="","",'１部'!M18)</f>
        <v>1</v>
      </c>
      <c r="AA8" s="198"/>
      <c r="AB8" s="198"/>
      <c r="AC8" s="198"/>
      <c r="AD8" s="199">
        <f>IF('１部'!T21="","",'１部'!T21)</f>
        <v>0</v>
      </c>
      <c r="AE8" s="198" t="s">
        <v>415</v>
      </c>
      <c r="AF8" s="196">
        <f>IF('１部'!R21="","",'１部'!R21)</f>
        <v>0</v>
      </c>
      <c r="AG8" s="201"/>
      <c r="AH8" s="201"/>
      <c r="AI8" s="201"/>
      <c r="AJ8" s="201"/>
      <c r="AK8" s="199"/>
      <c r="AL8" s="202"/>
    </row>
    <row r="9" spans="1:38" ht="21" customHeight="1">
      <c r="A9" s="366" t="str">
        <f>L2</f>
        <v>宗　方</v>
      </c>
      <c r="B9" s="197" t="s">
        <v>334</v>
      </c>
      <c r="C9" s="199"/>
      <c r="D9" s="206" t="str">
        <f>IF(C10="","",IF(C10&gt;E10,"○",IF(C10&lt;E10,"●",IF(C10=E10,"△"))))</f>
        <v>△</v>
      </c>
      <c r="E9" s="196"/>
      <c r="F9" s="198"/>
      <c r="G9" s="226" t="str">
        <f>IF(F10="","",IF(F10&gt;H10,"○",IF(F10&lt;H10,"●",IF(F10=H10,"△"))))</f>
        <v>●</v>
      </c>
      <c r="H9" s="200"/>
      <c r="I9" s="198"/>
      <c r="J9" s="204" t="str">
        <f>IF(I10="","",IF(I10&gt;K10,"○",IF(I10&lt;K10,"●",IF(I10=K10,"△"))))</f>
        <v>△</v>
      </c>
      <c r="K9" s="200"/>
      <c r="L9" s="210"/>
      <c r="M9" s="210"/>
      <c r="N9" s="211"/>
      <c r="O9" s="198"/>
      <c r="P9" s="204" t="str">
        <f>IF(O10="","",IF(O10&gt;Q10,"○",IF(O10&lt;Q10,"●",IF(O10=Q10,"△"))))</f>
        <v>△</v>
      </c>
      <c r="Q9" s="200"/>
      <c r="R9" s="198"/>
      <c r="S9" s="198"/>
      <c r="T9" s="200"/>
      <c r="U9" s="198"/>
      <c r="V9" s="206" t="str">
        <f>IF(U10="","",IF(U10&gt;W10,"○",IF(U10&lt;W10,"●",IF(U10=W10,"△"))))</f>
        <v>○</v>
      </c>
      <c r="W9" s="198"/>
      <c r="X9" s="199"/>
      <c r="Y9" s="226" t="str">
        <f>IF(X10="","",IF(X10&gt;Z10,"○",IF(X10&lt;Z10,"●",IF(X10=Z10,"△"))))</f>
        <v>●</v>
      </c>
      <c r="Z9" s="196"/>
      <c r="AA9" s="198"/>
      <c r="AB9" s="227" t="str">
        <f>IF(AA10="","",IF(AA10&gt;AC10,"○",IF(AA10&lt;AC10,"●",IF(AA10=AC10,"△"))))</f>
        <v/>
      </c>
      <c r="AC9" s="198"/>
      <c r="AD9" s="199"/>
      <c r="AE9" s="227" t="str">
        <f>IF(AD10="","",IF(AD10&gt;AF10,"○",IF(AD10&lt;AF10,"●",IF(AD10=AF10,"△"))))</f>
        <v/>
      </c>
      <c r="AF9" s="196"/>
      <c r="AG9" s="201">
        <f>COUNTIF(C9:AE9,"○")</f>
        <v>1</v>
      </c>
      <c r="AH9" s="201">
        <f>COUNTIF(C9:AE9,"●")</f>
        <v>2</v>
      </c>
      <c r="AI9" s="201">
        <f>COUNTIF(C9:AE9,"△")</f>
        <v>3</v>
      </c>
      <c r="AJ9" s="201">
        <f>SUM(C10,F10,I10,L10,O10,R10,U10,X10,AA10,AD10)</f>
        <v>5</v>
      </c>
      <c r="AK9" s="205">
        <f>SUM(E10,H10,K10,N10,Q10,T10,W10,Z10,AC10,AF10,I7)</f>
        <v>5</v>
      </c>
      <c r="AL9" s="203">
        <f>SUM((AG9*3)+(AI9*1))</f>
        <v>6</v>
      </c>
    </row>
    <row r="10" spans="1:38" ht="21" customHeight="1">
      <c r="A10" s="366"/>
      <c r="B10" s="197" t="s">
        <v>333</v>
      </c>
      <c r="C10" s="199">
        <f>N4</f>
        <v>0</v>
      </c>
      <c r="D10" s="198" t="s">
        <v>353</v>
      </c>
      <c r="E10" s="196">
        <f>L4</f>
        <v>0</v>
      </c>
      <c r="F10" s="198">
        <f>N6</f>
        <v>1</v>
      </c>
      <c r="G10" s="198" t="s">
        <v>415</v>
      </c>
      <c r="H10" s="200">
        <f>L6</f>
        <v>2</v>
      </c>
      <c r="I10" s="198">
        <f>N8</f>
        <v>0</v>
      </c>
      <c r="J10" s="198" t="s">
        <v>351</v>
      </c>
      <c r="K10" s="200">
        <f>L8</f>
        <v>0</v>
      </c>
      <c r="L10" s="210"/>
      <c r="M10" s="210"/>
      <c r="N10" s="211"/>
      <c r="O10" s="198">
        <f>IF('１部'!R6="","",'１部'!R6)</f>
        <v>1</v>
      </c>
      <c r="P10" s="198" t="s">
        <v>351</v>
      </c>
      <c r="Q10" s="200">
        <f>IF('１部'!T6="","",'１部'!T6)</f>
        <v>1</v>
      </c>
      <c r="R10" s="198"/>
      <c r="S10" s="198"/>
      <c r="T10" s="200"/>
      <c r="U10" s="198">
        <f>IF('１部'!K15="","",'１部'!K15)</f>
        <v>2</v>
      </c>
      <c r="V10" s="198" t="s">
        <v>353</v>
      </c>
      <c r="W10" s="198">
        <f>IF('１部'!M15="","",'１部'!M15)</f>
        <v>0</v>
      </c>
      <c r="X10" s="199">
        <f>IF('１部'!D18="","",'１部'!D18)</f>
        <v>1</v>
      </c>
      <c r="Y10" s="198" t="s">
        <v>415</v>
      </c>
      <c r="Z10" s="196">
        <f>IF('１部'!F18="","",'１部'!F18)</f>
        <v>2</v>
      </c>
      <c r="AA10" s="198" t="str">
        <f>IF('１部'!K31="","",'１部'!K31)</f>
        <v/>
      </c>
      <c r="AB10" s="198"/>
      <c r="AC10" s="198" t="str">
        <f>IF('１部'!M31="","",'１部'!M31)</f>
        <v/>
      </c>
      <c r="AD10" s="199" t="str">
        <f>IF('１部'!R31="","",'１部'!R31)</f>
        <v/>
      </c>
      <c r="AE10" s="198"/>
      <c r="AF10" s="196" t="str">
        <f>IF('１部'!T31="","",'１部'!T31)</f>
        <v/>
      </c>
      <c r="AG10" s="201"/>
      <c r="AH10" s="201"/>
      <c r="AI10" s="201"/>
      <c r="AJ10" s="201"/>
      <c r="AK10" s="199"/>
      <c r="AL10" s="202"/>
    </row>
    <row r="11" spans="1:38" ht="21" customHeight="1">
      <c r="A11" s="366" t="str">
        <f>O2</f>
        <v>明野東</v>
      </c>
      <c r="B11" s="197" t="s">
        <v>334</v>
      </c>
      <c r="C11" s="199"/>
      <c r="D11" s="204" t="str">
        <f>IF(C12="","",IF(C12&gt;E12,"○",IF(C12&lt;E12,"●",IF(C12=E12,"△"))))</f>
        <v>△</v>
      </c>
      <c r="E11" s="196"/>
      <c r="F11" s="198"/>
      <c r="G11" s="246" t="str">
        <f>IF(F12="","",IF(F12&gt;H12,"○",IF(F12&lt;H12,"●",IF(F12=H12,"△"))))</f>
        <v>●</v>
      </c>
      <c r="H11" s="200"/>
      <c r="I11" s="198"/>
      <c r="J11" s="240" t="str">
        <f>IF(I12="","",IF(I12&gt;K12,"○",IF(I12&lt;K12,"●",IF(I12=K12,"△"))))</f>
        <v>●</v>
      </c>
      <c r="K11" s="200"/>
      <c r="L11" s="198"/>
      <c r="M11" s="204" t="str">
        <f>IF(L12="","",IF(L12&gt;N12,"○",IF(L12&lt;N12,"●",IF(L12=N12,"△"))))</f>
        <v>△</v>
      </c>
      <c r="N11" s="200"/>
      <c r="O11" s="210"/>
      <c r="P11" s="210"/>
      <c r="Q11" s="211"/>
      <c r="R11" s="198"/>
      <c r="S11" s="227" t="str">
        <f>IF(R12="","",IF(R12&gt;T12,"○",IF(R12&lt;T12,"●",IF(R12=T12,"△"))))</f>
        <v>○</v>
      </c>
      <c r="T11" s="200"/>
      <c r="U11" s="198"/>
      <c r="V11" s="246" t="str">
        <f>IF(U12="","",IF(U12&gt;W12,"○",IF(U12&lt;W12,"●",IF(U12=W12,"△"))))</f>
        <v>△</v>
      </c>
      <c r="W11" s="198"/>
      <c r="X11" s="199"/>
      <c r="Y11" s="206" t="str">
        <f>IF(X12="","",IF(X12&gt;Z12,"○",IF(X12&lt;Z12,"●",IF(X12=Z12,"△"))))</f>
        <v>●</v>
      </c>
      <c r="Z11" s="196"/>
      <c r="AA11" s="198"/>
      <c r="AB11" s="206" t="str">
        <f>IF(AA12="","",IF(AA12&gt;AC12,"○",IF(AA12&lt;AC12,"●",IF(AA12=AC12,"△"))))</f>
        <v>●</v>
      </c>
      <c r="AC11" s="198"/>
      <c r="AD11" s="199"/>
      <c r="AE11" s="227" t="str">
        <f>IF(AD12="","",IF(AD12&gt;AF12,"○",IF(AD12&lt;AF12,"●",IF(AD12=AF12,"△"))))</f>
        <v>○</v>
      </c>
      <c r="AF11" s="196"/>
      <c r="AG11" s="201">
        <f>COUNTIF(C11:AE11,"○")</f>
        <v>2</v>
      </c>
      <c r="AH11" s="201">
        <f>COUNTIF(C11:AE11,"●")</f>
        <v>4</v>
      </c>
      <c r="AI11" s="201">
        <f>COUNTIF(C11:AE11,"△")</f>
        <v>3</v>
      </c>
      <c r="AJ11" s="201">
        <f>SUM(C12,F12,I12,L12,O12,R12,U12,X12,AA12,AD12)</f>
        <v>10</v>
      </c>
      <c r="AK11" s="205">
        <f>SUM(E12,H12,K12,N12,Q12,T12,W12,Z12,AC12,AF12,I9)</f>
        <v>16</v>
      </c>
      <c r="AL11" s="203">
        <f>SUM((AG11*3)+(AI11*1))</f>
        <v>9</v>
      </c>
    </row>
    <row r="12" spans="1:38" ht="21" customHeight="1">
      <c r="A12" s="366"/>
      <c r="B12" s="197" t="s">
        <v>333</v>
      </c>
      <c r="C12" s="199">
        <f>Q4</f>
        <v>1</v>
      </c>
      <c r="D12" s="198" t="s">
        <v>351</v>
      </c>
      <c r="E12" s="196">
        <f>O4</f>
        <v>1</v>
      </c>
      <c r="F12" s="198">
        <f>Q6</f>
        <v>1</v>
      </c>
      <c r="G12" s="198" t="s">
        <v>421</v>
      </c>
      <c r="H12" s="200">
        <f>O6</f>
        <v>3</v>
      </c>
      <c r="I12" s="198">
        <f>Q8</f>
        <v>0</v>
      </c>
      <c r="J12" s="198" t="s">
        <v>419</v>
      </c>
      <c r="K12" s="200">
        <f>O8</f>
        <v>4</v>
      </c>
      <c r="L12" s="198">
        <f>Q10</f>
        <v>1</v>
      </c>
      <c r="M12" s="198" t="s">
        <v>351</v>
      </c>
      <c r="N12" s="200">
        <f>O10</f>
        <v>1</v>
      </c>
      <c r="O12" s="210"/>
      <c r="P12" s="210"/>
      <c r="Q12" s="211"/>
      <c r="R12" s="198">
        <f>IF('１部'!P31="","",'１部'!P31)</f>
        <v>3</v>
      </c>
      <c r="S12" s="198" t="s">
        <v>420</v>
      </c>
      <c r="T12" s="200">
        <f>IF('１部'!N31="","",'１部'!N31)</f>
        <v>1</v>
      </c>
      <c r="U12" s="198">
        <f>IF('１部'!D39="","",'１部'!D39)</f>
        <v>3</v>
      </c>
      <c r="V12" s="198" t="s">
        <v>421</v>
      </c>
      <c r="W12" s="198">
        <f>IF('１部'!F31="","",'１部'!F39)</f>
        <v>3</v>
      </c>
      <c r="X12" s="199">
        <f>IF('１部'!N12="","",'１部'!N12)</f>
        <v>0</v>
      </c>
      <c r="Y12" s="198" t="s">
        <v>353</v>
      </c>
      <c r="Z12" s="196">
        <f>IF('１部'!P12="","",'１部'!P12)</f>
        <v>2</v>
      </c>
      <c r="AA12" s="198">
        <f>IF('１部'!D12="","",'１部'!D12)</f>
        <v>0</v>
      </c>
      <c r="AB12" s="198" t="s">
        <v>353</v>
      </c>
      <c r="AC12" s="198">
        <f>IF('１部'!F12="","",'１部'!F12)</f>
        <v>1</v>
      </c>
      <c r="AD12" s="199">
        <f>IF('１部'!I31="","",'１部'!I31)</f>
        <v>1</v>
      </c>
      <c r="AE12" s="198" t="s">
        <v>420</v>
      </c>
      <c r="AF12" s="196">
        <f>IF('１部'!G31="","",'１部'!G31)</f>
        <v>0</v>
      </c>
      <c r="AG12" s="201"/>
      <c r="AH12" s="201"/>
      <c r="AI12" s="201"/>
      <c r="AJ12" s="201"/>
      <c r="AK12" s="199"/>
      <c r="AL12" s="202"/>
    </row>
    <row r="13" spans="1:38" ht="21" customHeight="1">
      <c r="A13" s="366" t="str">
        <f>R2</f>
        <v>南大分SS</v>
      </c>
      <c r="B13" s="197" t="s">
        <v>334</v>
      </c>
      <c r="C13" s="199"/>
      <c r="D13" s="246" t="str">
        <f>IF(C14="","",IF(C14&gt;E14,"○",IF(C14&lt;E14,"●",IF(C14=E14,"△"))))</f>
        <v>○</v>
      </c>
      <c r="E13" s="196"/>
      <c r="F13" s="198"/>
      <c r="G13" s="206" t="str">
        <f>IF(F14="","",IF(F14&gt;H14,"○",IF(F14&lt;H14,"●",IF(F14=H14,"△"))))</f>
        <v>●</v>
      </c>
      <c r="H13" s="200"/>
      <c r="I13" s="198"/>
      <c r="J13" s="206" t="str">
        <f>IF(I14="","",IF(I14&gt;K14,"○",IF(I14&lt;K14,"●",IF(I14=K14,"△"))))</f>
        <v>○</v>
      </c>
      <c r="K13" s="200"/>
      <c r="L13" s="198"/>
      <c r="M13" s="198"/>
      <c r="N13" s="200"/>
      <c r="O13" s="198"/>
      <c r="P13" s="227" t="str">
        <f>IF(O14="","",IF(O14&gt;Q14,"○",IF(O14&lt;Q14,"●",IF(O14=Q14,"△"))))</f>
        <v>●</v>
      </c>
      <c r="Q13" s="200"/>
      <c r="R13" s="210"/>
      <c r="S13" s="210"/>
      <c r="T13" s="211"/>
      <c r="U13" s="198"/>
      <c r="V13" s="204" t="str">
        <f>IF(U14="","",IF(U14&gt;W14,"○",IF(U14&lt;W14,"●",IF(U14=W14,"△"))))</f>
        <v>●</v>
      </c>
      <c r="W13" s="198"/>
      <c r="X13" s="199"/>
      <c r="Y13" s="240" t="str">
        <f>IF(X14="","",IF(X14&gt;Z14,"○",IF(X14&lt;Z14,"●",IF(X14=Z14,"△"))))</f>
        <v>●</v>
      </c>
      <c r="Z13" s="196"/>
      <c r="AA13" s="198"/>
      <c r="AB13" s="227" t="str">
        <f>IF(AA14="","",IF(AA14&gt;AC14,"○",IF(AA14&lt;AC14,"●",IF(AA14=AC14,"△"))))</f>
        <v>●</v>
      </c>
      <c r="AC13" s="198"/>
      <c r="AD13" s="199"/>
      <c r="AE13" s="204" t="str">
        <f>IF(AD14="","",IF(AD14&gt;AF14,"○",IF(AD14&lt;AF14,"●",IF(AD14=AF14,"△"))))</f>
        <v>○</v>
      </c>
      <c r="AF13" s="196"/>
      <c r="AG13" s="201">
        <f>COUNTIF(C13:AE13,"○")</f>
        <v>3</v>
      </c>
      <c r="AH13" s="201">
        <f>COUNTIF(C13:AE13,"●")</f>
        <v>5</v>
      </c>
      <c r="AI13" s="201">
        <f>COUNTIF(C13:AE13,"△")</f>
        <v>0</v>
      </c>
      <c r="AJ13" s="201">
        <f>SUM(C14,F14,I14,L14,O14,R14,U14,X14,AA14,AD14)</f>
        <v>12</v>
      </c>
      <c r="AK13" s="205">
        <f>SUM(E14,H14,K14,N14,Q14,T14,W14,Z14,AC14,AF14,I11)</f>
        <v>15</v>
      </c>
      <c r="AL13" s="203">
        <f>SUM((AG13*3)+(AI13*1))</f>
        <v>9</v>
      </c>
    </row>
    <row r="14" spans="1:38" ht="21" customHeight="1">
      <c r="A14" s="366"/>
      <c r="B14" s="197" t="s">
        <v>333</v>
      </c>
      <c r="C14" s="199">
        <f>T4</f>
        <v>3</v>
      </c>
      <c r="D14" s="198" t="s">
        <v>421</v>
      </c>
      <c r="E14" s="196">
        <f>R4</f>
        <v>0</v>
      </c>
      <c r="F14" s="198">
        <f>T6</f>
        <v>2</v>
      </c>
      <c r="G14" s="198" t="s">
        <v>353</v>
      </c>
      <c r="H14" s="200">
        <f>R6</f>
        <v>4</v>
      </c>
      <c r="I14" s="198">
        <f>T8</f>
        <v>2</v>
      </c>
      <c r="J14" s="198" t="s">
        <v>353</v>
      </c>
      <c r="K14" s="200">
        <f>R8</f>
        <v>1</v>
      </c>
      <c r="L14" s="198"/>
      <c r="M14" s="198"/>
      <c r="N14" s="200"/>
      <c r="O14" s="198">
        <f>T12</f>
        <v>1</v>
      </c>
      <c r="P14" s="198" t="s">
        <v>420</v>
      </c>
      <c r="Q14" s="200">
        <f>R12</f>
        <v>3</v>
      </c>
      <c r="R14" s="210"/>
      <c r="S14" s="210"/>
      <c r="T14" s="211"/>
      <c r="U14" s="198">
        <f>IF('１部'!R9="","",'１部'!R9)</f>
        <v>2</v>
      </c>
      <c r="V14" s="198" t="s">
        <v>352</v>
      </c>
      <c r="W14" s="198">
        <f>IF('１部'!T9="","",'１部'!T9)</f>
        <v>3</v>
      </c>
      <c r="X14" s="199">
        <f>IF('１部'!D26="","",'１部'!D26)</f>
        <v>1</v>
      </c>
      <c r="Y14" s="198" t="s">
        <v>420</v>
      </c>
      <c r="Z14" s="196">
        <f>IF('１部'!F26="","",'１部'!F26)</f>
        <v>3</v>
      </c>
      <c r="AA14" s="198">
        <f>IF('１部'!F31="","",'１部'!F31)</f>
        <v>0</v>
      </c>
      <c r="AB14" s="198" t="s">
        <v>420</v>
      </c>
      <c r="AC14" s="198">
        <f>IF('１部'!D31="","",'１部'!D31)</f>
        <v>1</v>
      </c>
      <c r="AD14" s="199">
        <f>IF('１部'!M9="","",'１部'!M9)</f>
        <v>1</v>
      </c>
      <c r="AE14" s="198" t="s">
        <v>352</v>
      </c>
      <c r="AF14" s="196">
        <f>IF('１部'!K9="","",'１部'!K9)</f>
        <v>0</v>
      </c>
      <c r="AG14" s="201"/>
      <c r="AH14" s="201"/>
      <c r="AI14" s="201"/>
      <c r="AJ14" s="201"/>
      <c r="AK14" s="199"/>
      <c r="AL14" s="202"/>
    </row>
    <row r="15" spans="1:38" ht="21" customHeight="1">
      <c r="A15" s="366" t="str">
        <f>U2</f>
        <v>東大分</v>
      </c>
      <c r="B15" s="197" t="s">
        <v>334</v>
      </c>
      <c r="C15" s="199"/>
      <c r="D15" s="246" t="str">
        <f>IF(C16="","",IF(C16&gt;E16,"○",IF(C16&lt;E16,"●",IF(C16=E16,"△"))))</f>
        <v>○</v>
      </c>
      <c r="E15" s="196"/>
      <c r="F15" s="198"/>
      <c r="G15" s="206" t="str">
        <f>IF(F16="","",IF(F16&gt;H16,"○",IF(F16&lt;H16,"●",IF(F16=H16,"△"))))</f>
        <v>△</v>
      </c>
      <c r="H15" s="200"/>
      <c r="I15" s="198"/>
      <c r="J15" s="198"/>
      <c r="K15" s="200"/>
      <c r="L15" s="198"/>
      <c r="M15" s="206" t="str">
        <f>IF(L16="","",IF(L16&gt;N16,"○",IF(L16&lt;N16,"●",IF(L16=N16,"△"))))</f>
        <v>●</v>
      </c>
      <c r="N15" s="200"/>
      <c r="O15" s="198"/>
      <c r="P15" s="246" t="str">
        <f>IF(O16="","",IF(O16&gt;Q16,"○",IF(O16&lt;Q16,"●",IF(O16=Q16,"△"))))</f>
        <v>△</v>
      </c>
      <c r="Q15" s="200"/>
      <c r="R15" s="198"/>
      <c r="S15" s="204" t="str">
        <f>IF(R16="","",IF(R16&gt;T16,"○",IF(R16&lt;T16,"●",IF(R16=T16,"△"))))</f>
        <v>○</v>
      </c>
      <c r="T15" s="200"/>
      <c r="U15" s="210"/>
      <c r="V15" s="210"/>
      <c r="W15" s="210"/>
      <c r="X15" s="199"/>
      <c r="Y15" s="204" t="str">
        <f>IF(X16="","",IF(X16&gt;Z16,"○",IF(X16&lt;Z16,"●",IF(X16=Z16,"△"))))</f>
        <v>●</v>
      </c>
      <c r="Z15" s="196"/>
      <c r="AA15" s="198"/>
      <c r="AB15" s="198"/>
      <c r="AC15" s="198"/>
      <c r="AD15" s="199"/>
      <c r="AE15" s="246" t="str">
        <f>IF(AD16="","",IF(AD16&gt;AF16,"○",IF(AD16&lt;AF16,"●",IF(AD16=AF16,"△"))))</f>
        <v>○</v>
      </c>
      <c r="AF15" s="196"/>
      <c r="AG15" s="201">
        <f>COUNTIF(C15:AE15,"○")</f>
        <v>3</v>
      </c>
      <c r="AH15" s="201">
        <f>COUNTIF(C15:AE15,"●")</f>
        <v>2</v>
      </c>
      <c r="AI15" s="201">
        <f>COUNTIF(C15:AE15,"△")</f>
        <v>2</v>
      </c>
      <c r="AJ15" s="201">
        <f>SUM(C16,F16,I16,L16,O16,R16,U16,X16,AA16,AD16)</f>
        <v>12</v>
      </c>
      <c r="AK15" s="205">
        <f>SUM(E16,H16,K16,N16,Q16,T16,W16,Z16,AC16,AF16,I13)</f>
        <v>13</v>
      </c>
      <c r="AL15" s="203">
        <f>SUM((AG15*3)+(AI15*1))</f>
        <v>11</v>
      </c>
    </row>
    <row r="16" spans="1:38" ht="21" customHeight="1">
      <c r="A16" s="366"/>
      <c r="B16" s="197" t="s">
        <v>333</v>
      </c>
      <c r="C16" s="199">
        <f>W4</f>
        <v>4</v>
      </c>
      <c r="D16" s="198" t="s">
        <v>421</v>
      </c>
      <c r="E16" s="196">
        <f>U4</f>
        <v>1</v>
      </c>
      <c r="F16" s="198">
        <f>W6</f>
        <v>0</v>
      </c>
      <c r="G16" s="198" t="s">
        <v>353</v>
      </c>
      <c r="H16" s="200">
        <f>U6</f>
        <v>0</v>
      </c>
      <c r="I16" s="198"/>
      <c r="J16" s="198"/>
      <c r="K16" s="200"/>
      <c r="L16" s="198">
        <f>W10</f>
        <v>0</v>
      </c>
      <c r="M16" s="198" t="s">
        <v>353</v>
      </c>
      <c r="N16" s="200">
        <f>U10</f>
        <v>2</v>
      </c>
      <c r="O16" s="198">
        <f>W12</f>
        <v>3</v>
      </c>
      <c r="P16" s="198" t="s">
        <v>421</v>
      </c>
      <c r="Q16" s="200">
        <f>U12</f>
        <v>3</v>
      </c>
      <c r="R16" s="198">
        <f>W14</f>
        <v>3</v>
      </c>
      <c r="S16" s="198" t="s">
        <v>352</v>
      </c>
      <c r="T16" s="200">
        <f>U14</f>
        <v>2</v>
      </c>
      <c r="U16" s="210"/>
      <c r="V16" s="210"/>
      <c r="W16" s="210"/>
      <c r="X16" s="199">
        <f>IF('１部'!G9="","",'１部'!G9)</f>
        <v>0</v>
      </c>
      <c r="Y16" s="198" t="s">
        <v>352</v>
      </c>
      <c r="Z16" s="196">
        <f>IF('１部'!I9="","",'１部'!I9)</f>
        <v>5</v>
      </c>
      <c r="AA16" s="198"/>
      <c r="AB16" s="198"/>
      <c r="AC16" s="198"/>
      <c r="AD16" s="199">
        <f>IF('１部'!T36="","",'１部'!T36)</f>
        <v>2</v>
      </c>
      <c r="AE16" s="198" t="s">
        <v>421</v>
      </c>
      <c r="AF16" s="196">
        <f>IF('１部'!R36="","",'１部'!R36)</f>
        <v>0</v>
      </c>
      <c r="AG16" s="201"/>
      <c r="AH16" s="201"/>
      <c r="AI16" s="201"/>
      <c r="AJ16" s="201"/>
      <c r="AK16" s="199"/>
      <c r="AL16" s="202"/>
    </row>
    <row r="17" spans="1:38" ht="21" customHeight="1">
      <c r="A17" s="366" t="str">
        <f>X2</f>
        <v>明治北</v>
      </c>
      <c r="B17" s="197" t="s">
        <v>334</v>
      </c>
      <c r="C17" s="199"/>
      <c r="D17" s="226" t="str">
        <f>IF(C18="","",IF(C18&gt;E18,"○",IF(C18&lt;E18,"●",IF(C18=E18,"△"))))</f>
        <v>○</v>
      </c>
      <c r="E17" s="196"/>
      <c r="F17" s="198"/>
      <c r="G17" s="226" t="str">
        <f>IF(F18="","",IF(F18&gt;H18,"○",IF(F18&lt;H18,"●",IF(F18=H18,"△"))))</f>
        <v>○</v>
      </c>
      <c r="H17" s="200"/>
      <c r="I17" s="198"/>
      <c r="J17" s="226" t="str">
        <f>IF(I18="","",IF(I18&gt;K18,"○",IF(I18&lt;K18,"●",IF(I18=K18,"△"))))</f>
        <v>○</v>
      </c>
      <c r="K17" s="200"/>
      <c r="L17" s="198"/>
      <c r="M17" s="226" t="str">
        <f>IF(L18="","",IF(L18&gt;N18,"○",IF(L18&lt;N18,"●",IF(L18=N18,"△"))))</f>
        <v>○</v>
      </c>
      <c r="N17" s="200"/>
      <c r="O17" s="198"/>
      <c r="P17" s="206" t="str">
        <f>IF(O18="","",IF(O18&gt;Q18,"○",IF(O18&lt;Q18,"●",IF(O18=Q18,"△"))))</f>
        <v>○</v>
      </c>
      <c r="Q17" s="200"/>
      <c r="R17" s="198"/>
      <c r="S17" s="240" t="str">
        <f>IF(R18="","",IF(R18&gt;T18,"○",IF(R18&lt;T18,"●",IF(R18=T18,"△"))))</f>
        <v>○</v>
      </c>
      <c r="T17" s="200"/>
      <c r="U17" s="198"/>
      <c r="V17" s="204" t="str">
        <f>IF(U18="","",IF(U18&gt;W18,"○",IF(U18&lt;W18,"●",IF(U18=W18,"△"))))</f>
        <v>○</v>
      </c>
      <c r="W17" s="198"/>
      <c r="X17" s="212"/>
      <c r="Y17" s="210"/>
      <c r="Z17" s="213"/>
      <c r="AA17" s="198"/>
      <c r="AB17" s="204" t="str">
        <f>IF(AA18="","",IF(AA18&gt;AC18,"○",IF(AA18&lt;AC18,"●",IF(AA18=AC18,"△"))))</f>
        <v>○</v>
      </c>
      <c r="AC17" s="198"/>
      <c r="AD17" s="199"/>
      <c r="AE17" s="206" t="str">
        <f>IF(AD18="","",IF(AD18&gt;AF18,"○",IF(AD18&lt;AF18,"●",IF(AD18=AF18,"△"))))</f>
        <v>○</v>
      </c>
      <c r="AF17" s="196"/>
      <c r="AG17" s="201">
        <f>COUNTIF(C17:AE17,"○")</f>
        <v>9</v>
      </c>
      <c r="AH17" s="201">
        <f>COUNTIF(C17:AE17,"●")</f>
        <v>0</v>
      </c>
      <c r="AI17" s="201">
        <f>COUNTIF(C17:AE17,"△")</f>
        <v>0</v>
      </c>
      <c r="AJ17" s="201">
        <f>SUM(C18,F18,I18,L18,O18,R18,U18,X18,AA18,AD18)</f>
        <v>24</v>
      </c>
      <c r="AK17" s="205">
        <f>SUM(E18,H18,K18,N18,Q18,T18,W18,Z18,AC18,AF18,I15)</f>
        <v>3</v>
      </c>
      <c r="AL17" s="203">
        <f>SUM((AG17*3)+(AI17*1))</f>
        <v>27</v>
      </c>
    </row>
    <row r="18" spans="1:38" ht="21" customHeight="1">
      <c r="A18" s="366"/>
      <c r="B18" s="197" t="s">
        <v>333</v>
      </c>
      <c r="C18" s="199">
        <f>Z4</f>
        <v>4</v>
      </c>
      <c r="D18" s="198" t="s">
        <v>415</v>
      </c>
      <c r="E18" s="196">
        <f>X4</f>
        <v>1</v>
      </c>
      <c r="F18" s="198">
        <f>Z6</f>
        <v>3</v>
      </c>
      <c r="G18" s="198" t="s">
        <v>415</v>
      </c>
      <c r="H18" s="200">
        <f>X6</f>
        <v>0</v>
      </c>
      <c r="I18" s="198">
        <f>Z8</f>
        <v>1</v>
      </c>
      <c r="J18" s="198" t="s">
        <v>415</v>
      </c>
      <c r="K18" s="200">
        <f>X8</f>
        <v>0</v>
      </c>
      <c r="L18" s="198">
        <f>Z10</f>
        <v>2</v>
      </c>
      <c r="M18" s="198" t="s">
        <v>415</v>
      </c>
      <c r="N18" s="200">
        <f>X10</f>
        <v>1</v>
      </c>
      <c r="O18" s="198">
        <f>Z12</f>
        <v>2</v>
      </c>
      <c r="P18" s="198" t="s">
        <v>353</v>
      </c>
      <c r="Q18" s="200">
        <f>X12</f>
        <v>0</v>
      </c>
      <c r="R18" s="198">
        <f>Z14</f>
        <v>3</v>
      </c>
      <c r="S18" s="198" t="s">
        <v>420</v>
      </c>
      <c r="T18" s="200">
        <f>X14</f>
        <v>1</v>
      </c>
      <c r="U18" s="198">
        <f>Z16</f>
        <v>5</v>
      </c>
      <c r="V18" s="198" t="s">
        <v>352</v>
      </c>
      <c r="W18" s="198">
        <f>X16</f>
        <v>0</v>
      </c>
      <c r="X18" s="212"/>
      <c r="Y18" s="210"/>
      <c r="Z18" s="213"/>
      <c r="AA18" s="198">
        <f>IF('１部'!N9="","",'１部'!N9)</f>
        <v>2</v>
      </c>
      <c r="AB18" s="198" t="s">
        <v>352</v>
      </c>
      <c r="AC18" s="198">
        <f>IF('１部'!P9="","",'１部'!P9)</f>
        <v>0</v>
      </c>
      <c r="AD18" s="199">
        <f>IF('１部'!I12="","",'１部'!I12)</f>
        <v>2</v>
      </c>
      <c r="AE18" s="198" t="s">
        <v>353</v>
      </c>
      <c r="AF18" s="196">
        <f>IF('１部'!G12="","",'１部'!G12)</f>
        <v>0</v>
      </c>
      <c r="AG18" s="201"/>
      <c r="AH18" s="201"/>
      <c r="AI18" s="201"/>
      <c r="AJ18" s="201"/>
      <c r="AK18" s="199"/>
      <c r="AL18" s="202"/>
    </row>
    <row r="19" spans="1:38" ht="21" customHeight="1">
      <c r="A19" s="366" t="str">
        <f>AA2</f>
        <v>竹田直入</v>
      </c>
      <c r="B19" s="197" t="s">
        <v>334</v>
      </c>
      <c r="C19" s="199"/>
      <c r="D19" s="246" t="str">
        <f>IF(C20="","",IF(C20&gt;E20,"○",IF(C20&lt;E20,"●",IF(C20=E20,"△"))))</f>
        <v>○</v>
      </c>
      <c r="E19" s="196"/>
      <c r="F19" s="198"/>
      <c r="G19" s="246" t="str">
        <f>IF(F20="","",IF(F20&gt;H20,"○",IF(F20&lt;H20,"●",IF(F20=H20,"△"))))</f>
        <v>○</v>
      </c>
      <c r="H19" s="200"/>
      <c r="I19" s="198"/>
      <c r="J19" s="198"/>
      <c r="K19" s="200"/>
      <c r="L19" s="198"/>
      <c r="M19" s="227" t="str">
        <f>IF(L20="","",IF(L20&gt;N20,"○",IF(L20&lt;N20,"●",IF(L20=N20,"△"))))</f>
        <v/>
      </c>
      <c r="N19" s="200"/>
      <c r="O19" s="198"/>
      <c r="P19" s="206" t="str">
        <f>IF(O20="","",IF(O20&gt;Q20,"○",IF(O20&lt;Q20,"●",IF(O20=Q20,"△"))))</f>
        <v>○</v>
      </c>
      <c r="Q19" s="200"/>
      <c r="R19" s="198"/>
      <c r="S19" s="227" t="str">
        <f>IF(R20="","",IF(R20&gt;T20,"○",IF(R20&lt;T20,"●",IF(R20=T20,"△"))))</f>
        <v>○</v>
      </c>
      <c r="T19" s="200"/>
      <c r="U19" s="198"/>
      <c r="V19" s="198"/>
      <c r="W19" s="198"/>
      <c r="X19" s="199"/>
      <c r="Y19" s="204" t="str">
        <f>IF(X20="","",IF(X20&gt;Z20,"○",IF(X20&lt;Z20,"●",IF(X20=Z20,"△"))))</f>
        <v>●</v>
      </c>
      <c r="Z19" s="196"/>
      <c r="AA19" s="210"/>
      <c r="AB19" s="210"/>
      <c r="AC19" s="210"/>
      <c r="AD19" s="199"/>
      <c r="AE19" s="204" t="str">
        <f>IF(AD20="","",IF(AD20&gt;AF20,"○",IF(AD20&lt;AF20,"●",IF(AD20=AF20,"△"))))</f>
        <v>○</v>
      </c>
      <c r="AF19" s="196"/>
      <c r="AG19" s="201">
        <f>COUNTIF(C19:AE19,"○")</f>
        <v>5</v>
      </c>
      <c r="AH19" s="201">
        <f>COUNTIF(C19:AE19,"●")</f>
        <v>1</v>
      </c>
      <c r="AI19" s="201">
        <f>COUNTIF(C19:AE19,"△")</f>
        <v>0</v>
      </c>
      <c r="AJ19" s="201">
        <f>SUM(C20,F20,I20,L20,O20,R20,U20,X20,AA20,AD20)</f>
        <v>11</v>
      </c>
      <c r="AK19" s="205">
        <f>SUM(E20,H20,K20,N20,Q20,T20,W20,Z20,AC20,AF20,I17)</f>
        <v>4</v>
      </c>
      <c r="AL19" s="203">
        <f>SUM((AG19*3)+(AI19*1))</f>
        <v>15</v>
      </c>
    </row>
    <row r="20" spans="1:38" ht="21" customHeight="1">
      <c r="A20" s="366"/>
      <c r="B20" s="197" t="s">
        <v>333</v>
      </c>
      <c r="C20" s="199">
        <f>AC4</f>
        <v>4</v>
      </c>
      <c r="D20" s="198" t="s">
        <v>421</v>
      </c>
      <c r="E20" s="196">
        <f>AA4</f>
        <v>1</v>
      </c>
      <c r="F20" s="198">
        <f>AC6</f>
        <v>3</v>
      </c>
      <c r="G20" s="198" t="s">
        <v>421</v>
      </c>
      <c r="H20" s="200">
        <f>AA6</f>
        <v>0</v>
      </c>
      <c r="I20" s="198"/>
      <c r="J20" s="198"/>
      <c r="K20" s="200"/>
      <c r="L20" s="198" t="str">
        <f>AC10</f>
        <v/>
      </c>
      <c r="M20" s="198"/>
      <c r="N20" s="200" t="str">
        <f>AA10</f>
        <v/>
      </c>
      <c r="O20" s="198">
        <f>AC12</f>
        <v>1</v>
      </c>
      <c r="P20" s="198" t="s">
        <v>353</v>
      </c>
      <c r="Q20" s="200">
        <f>AA12</f>
        <v>0</v>
      </c>
      <c r="R20" s="198">
        <f>AC14</f>
        <v>1</v>
      </c>
      <c r="S20" s="198" t="s">
        <v>420</v>
      </c>
      <c r="T20" s="200">
        <f>AA14</f>
        <v>0</v>
      </c>
      <c r="U20" s="198"/>
      <c r="V20" s="198"/>
      <c r="W20" s="198"/>
      <c r="X20" s="199">
        <f>AC18</f>
        <v>0</v>
      </c>
      <c r="Y20" s="198" t="s">
        <v>352</v>
      </c>
      <c r="Z20" s="196">
        <f>AA18</f>
        <v>2</v>
      </c>
      <c r="AA20" s="210"/>
      <c r="AB20" s="210"/>
      <c r="AC20" s="210"/>
      <c r="AD20" s="199">
        <f>IF('１部'!D9="","",'１部'!D9)</f>
        <v>2</v>
      </c>
      <c r="AE20" s="198" t="s">
        <v>352</v>
      </c>
      <c r="AF20" s="196">
        <f>IF('１部'!F9="","",'１部'!F9)</f>
        <v>1</v>
      </c>
      <c r="AG20" s="201"/>
      <c r="AH20" s="201"/>
      <c r="AI20" s="201"/>
      <c r="AJ20" s="201"/>
      <c r="AK20" s="199"/>
      <c r="AL20" s="202"/>
    </row>
    <row r="21" spans="1:38" ht="21" customHeight="1">
      <c r="A21" s="366" t="str">
        <f>AD2</f>
        <v>荏　隈</v>
      </c>
      <c r="B21" s="197" t="s">
        <v>334</v>
      </c>
      <c r="C21" s="199"/>
      <c r="D21" s="246" t="str">
        <f>IF(C22="","",IF(C22&gt;E22,"○",IF(C22&lt;E22,"●",IF(C22=E22,"△"))))</f>
        <v>○</v>
      </c>
      <c r="E21" s="196"/>
      <c r="F21" s="198"/>
      <c r="G21" s="246" t="str">
        <f>IF(F22="","",IF(F22&gt;H22,"○",IF(F22&lt;H22,"●",IF(F22=H22,"△"))))</f>
        <v>●</v>
      </c>
      <c r="H21" s="200"/>
      <c r="I21" s="198"/>
      <c r="J21" s="226" t="str">
        <f>IF(I22="","",IF(I22&gt;K22,"○",IF(I22&lt;K22,"●",IF(I22=K22,"△"))))</f>
        <v>△</v>
      </c>
      <c r="K21" s="200"/>
      <c r="L21" s="198"/>
      <c r="M21" s="227" t="str">
        <f>IF(L22="","",IF(L22&gt;N22,"○",IF(L22&lt;N22,"●",IF(L22=N22,"△"))))</f>
        <v/>
      </c>
      <c r="N21" s="200"/>
      <c r="O21" s="198"/>
      <c r="P21" s="227" t="str">
        <f>IF(O22="","",IF(O22&gt;Q22,"○",IF(O22&lt;Q22,"●",IF(O22=Q22,"△"))))</f>
        <v>●</v>
      </c>
      <c r="Q21" s="200"/>
      <c r="R21" s="198"/>
      <c r="S21" s="204" t="str">
        <f>IF(R22="","",IF(R22&gt;T22,"○",IF(R22&lt;T22,"●",IF(R22=T22,"△"))))</f>
        <v>●</v>
      </c>
      <c r="T21" s="200"/>
      <c r="U21" s="198"/>
      <c r="V21" s="246" t="str">
        <f>IF(U22="","",IF(U22&gt;W22,"○",IF(U22&lt;W22,"●",IF(U22=W22,"△"))))</f>
        <v>●</v>
      </c>
      <c r="W21" s="198"/>
      <c r="X21" s="199"/>
      <c r="Y21" s="206" t="str">
        <f>IF(X22="","",IF(X22&gt;Z22,"○",IF(X22&lt;Z22,"●",IF(X22=Z22,"△"))))</f>
        <v>●</v>
      </c>
      <c r="Z21" s="196"/>
      <c r="AA21" s="198"/>
      <c r="AB21" s="204" t="str">
        <f>IF(AA22="","",IF(AA22&gt;AC22,"○",IF(AA22&lt;AC22,"●",IF(AA22=AC22,"△"))))</f>
        <v>●</v>
      </c>
      <c r="AC21" s="198"/>
      <c r="AD21" s="212"/>
      <c r="AE21" s="210"/>
      <c r="AF21" s="213"/>
      <c r="AG21" s="201">
        <f>COUNTIF(C21:AE21,"○")</f>
        <v>1</v>
      </c>
      <c r="AH21" s="201">
        <f>COUNTIF(C21:AE21,"●")</f>
        <v>6</v>
      </c>
      <c r="AI21" s="201">
        <f>COUNTIF(C21:AE21,"△")</f>
        <v>1</v>
      </c>
      <c r="AJ21" s="201">
        <f>SUM(C22,F22,I22,L22,O22,R22,U22,X22,AA22,AD22)</f>
        <v>4</v>
      </c>
      <c r="AK21" s="205">
        <f>SUM(E22,H22,K22,N22,Q22,T22,W22,Z22,AC22,AF22,I19)</f>
        <v>10</v>
      </c>
      <c r="AL21" s="203">
        <f>SUM((AG21*3)+(AI21*1))</f>
        <v>4</v>
      </c>
    </row>
    <row r="22" spans="1:38" ht="21" customHeight="1">
      <c r="A22" s="366"/>
      <c r="B22" s="197" t="s">
        <v>333</v>
      </c>
      <c r="C22" s="199">
        <f>AF4</f>
        <v>3</v>
      </c>
      <c r="D22" s="198" t="s">
        <v>421</v>
      </c>
      <c r="E22" s="196">
        <f>AD4</f>
        <v>1</v>
      </c>
      <c r="F22" s="198">
        <f>AF6</f>
        <v>0</v>
      </c>
      <c r="G22" s="198" t="s">
        <v>421</v>
      </c>
      <c r="H22" s="200">
        <f>AD6</f>
        <v>1</v>
      </c>
      <c r="I22" s="198">
        <f>AF8</f>
        <v>0</v>
      </c>
      <c r="J22" s="198" t="s">
        <v>415</v>
      </c>
      <c r="K22" s="200">
        <f>AD8</f>
        <v>0</v>
      </c>
      <c r="L22" s="198" t="str">
        <f>AF10</f>
        <v/>
      </c>
      <c r="M22" s="198"/>
      <c r="N22" s="200" t="str">
        <f>AD10</f>
        <v/>
      </c>
      <c r="O22" s="198">
        <f>AF12</f>
        <v>0</v>
      </c>
      <c r="P22" s="198" t="s">
        <v>420</v>
      </c>
      <c r="Q22" s="200">
        <f>AD12</f>
        <v>1</v>
      </c>
      <c r="R22" s="198">
        <f>AF14</f>
        <v>0</v>
      </c>
      <c r="S22" s="198" t="s">
        <v>352</v>
      </c>
      <c r="T22" s="200">
        <f>AD14</f>
        <v>1</v>
      </c>
      <c r="U22" s="198">
        <f>AF16</f>
        <v>0</v>
      </c>
      <c r="V22" s="198" t="s">
        <v>421</v>
      </c>
      <c r="W22" s="198">
        <f>AD16</f>
        <v>2</v>
      </c>
      <c r="X22" s="199">
        <f>AF18</f>
        <v>0</v>
      </c>
      <c r="Y22" s="198" t="s">
        <v>353</v>
      </c>
      <c r="Z22" s="196">
        <f>AD18</f>
        <v>2</v>
      </c>
      <c r="AA22" s="198">
        <f>AF20</f>
        <v>1</v>
      </c>
      <c r="AB22" s="198" t="s">
        <v>352</v>
      </c>
      <c r="AC22" s="198">
        <f>AD20</f>
        <v>2</v>
      </c>
      <c r="AD22" s="212"/>
      <c r="AE22" s="210"/>
      <c r="AF22" s="213"/>
      <c r="AG22" s="201"/>
      <c r="AH22" s="201"/>
      <c r="AI22" s="201"/>
      <c r="AJ22" s="201"/>
      <c r="AK22" s="199"/>
      <c r="AL22" s="202"/>
    </row>
    <row r="23" spans="1:38" ht="21" customHeight="1"/>
    <row r="24" spans="1:38" ht="21" customHeight="1"/>
  </sheetData>
  <mergeCells count="21"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13:A14"/>
    <mergeCell ref="C1:V1"/>
    <mergeCell ref="C2:E2"/>
    <mergeCell ref="X2:Z2"/>
    <mergeCell ref="AD2:AF2"/>
    <mergeCell ref="F2:H2"/>
    <mergeCell ref="I2:K2"/>
    <mergeCell ref="L2:N2"/>
    <mergeCell ref="O2:Q2"/>
    <mergeCell ref="R2:T2"/>
    <mergeCell ref="U2:W2"/>
    <mergeCell ref="AA2:AC2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pane ySplit="1005" activePane="bottomLeft"/>
      <selection pane="bottomLeft" activeCell="D23" sqref="D23"/>
    </sheetView>
  </sheetViews>
  <sheetFormatPr defaultRowHeight="13.5"/>
  <cols>
    <col min="1" max="1" width="5.375" customWidth="1"/>
    <col min="2" max="2" width="6.2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38" width="5" customWidth="1"/>
  </cols>
  <sheetData>
    <row r="1" spans="1:38" ht="18.75" customHeight="1">
      <c r="C1" s="363" t="s">
        <v>355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</row>
    <row r="2" spans="1:38" ht="18.75" customHeight="1">
      <c r="A2" s="197"/>
      <c r="B2" s="197"/>
      <c r="C2" s="364" t="s">
        <v>357</v>
      </c>
      <c r="D2" s="365"/>
      <c r="E2" s="318"/>
      <c r="F2" s="364" t="s">
        <v>358</v>
      </c>
      <c r="G2" s="365"/>
      <c r="H2" s="318"/>
      <c r="I2" s="364" t="s">
        <v>359</v>
      </c>
      <c r="J2" s="365"/>
      <c r="K2" s="318"/>
      <c r="L2" s="364" t="s">
        <v>360</v>
      </c>
      <c r="M2" s="365"/>
      <c r="N2" s="318"/>
      <c r="O2" s="364" t="s">
        <v>361</v>
      </c>
      <c r="P2" s="365"/>
      <c r="Q2" s="318"/>
      <c r="R2" s="364" t="s">
        <v>362</v>
      </c>
      <c r="S2" s="365"/>
      <c r="T2" s="318"/>
      <c r="U2" s="364" t="s">
        <v>363</v>
      </c>
      <c r="V2" s="365"/>
      <c r="W2" s="318"/>
      <c r="X2" s="364" t="s">
        <v>364</v>
      </c>
      <c r="Y2" s="365"/>
      <c r="Z2" s="318"/>
      <c r="AA2" s="364" t="s">
        <v>365</v>
      </c>
      <c r="AB2" s="365"/>
      <c r="AC2" s="318"/>
      <c r="AD2" s="364" t="s">
        <v>366</v>
      </c>
      <c r="AE2" s="365"/>
      <c r="AF2" s="318"/>
      <c r="AG2" s="201" t="s">
        <v>335</v>
      </c>
      <c r="AH2" s="201" t="s">
        <v>336</v>
      </c>
      <c r="AI2" s="201" t="s">
        <v>337</v>
      </c>
      <c r="AJ2" s="201" t="s">
        <v>338</v>
      </c>
      <c r="AK2" s="199" t="s">
        <v>339</v>
      </c>
      <c r="AL2" s="203" t="s">
        <v>354</v>
      </c>
    </row>
    <row r="3" spans="1:38" ht="21" customHeight="1">
      <c r="A3" s="366" t="str">
        <f>C2</f>
        <v>稙田</v>
      </c>
      <c r="B3" s="197" t="s">
        <v>334</v>
      </c>
      <c r="C3" s="212"/>
      <c r="D3" s="210"/>
      <c r="E3" s="213"/>
      <c r="F3" s="198"/>
      <c r="G3" s="206" t="str">
        <f>IF(F4="","",IF(F4&gt;H4,"○",IF(F4&lt;H4,"●",IF(F4=H4,"△"))))</f>
        <v>●</v>
      </c>
      <c r="H3" s="200"/>
      <c r="I3" s="198"/>
      <c r="J3" s="227" t="str">
        <f>IF(I4="","",IF(I4&gt;K4,"○",IF(I4&lt;K4,"●",IF(I4=K4,"△"))))</f>
        <v>●</v>
      </c>
      <c r="K3" s="200"/>
      <c r="L3" s="198"/>
      <c r="M3" s="235" t="str">
        <f>IF(L4="","",IF(L4&gt;N4,"○",IF(L4&lt;N4,"●",IF(L4=N4,"△"))))</f>
        <v>●</v>
      </c>
      <c r="N3" s="200"/>
      <c r="O3" s="198"/>
      <c r="P3" s="206" t="str">
        <f>IF(O4="","",IF(O4&gt;Q4,"○",IF(O4&lt;Q4,"●",IF(O4=Q4,"△"))))</f>
        <v>●</v>
      </c>
      <c r="Q3" s="200"/>
      <c r="R3" s="198"/>
      <c r="S3" s="246" t="str">
        <f>IF(R4="","",IF(R4&gt;T4,"○",IF(R4&lt;T4,"●",IF(R4=T4,"△"))))</f>
        <v>●</v>
      </c>
      <c r="T3" s="200"/>
      <c r="U3" s="198"/>
      <c r="V3" s="246" t="str">
        <f>IF(U4="","",IF(U4&gt;W4,"○",IF(U4&lt;W4,"●",IF(U4=W4,"△"))))</f>
        <v>○</v>
      </c>
      <c r="W3" s="198"/>
      <c r="X3" s="199"/>
      <c r="Y3" s="227" t="str">
        <f>IF(X4="","",IF(X4&gt;Z4,"○",IF(X4&lt;Z4,"●",IF(X4=Z4,"△"))))</f>
        <v>△</v>
      </c>
      <c r="Z3" s="196"/>
      <c r="AA3" s="198"/>
      <c r="AB3" s="246" t="str">
        <f>IF(AA4="","",IF(AA4&gt;AC4,"○",IF(AA4&lt;AC4,"●",IF(AA4=AC4,"△"))))</f>
        <v>△</v>
      </c>
      <c r="AC3" s="198"/>
      <c r="AD3" s="199"/>
      <c r="AE3" s="235" t="str">
        <f>IF(AD4="","",IF(AD4&gt;AF4,"○",IF(AD4&lt;AF4,"●",IF(AD4=AF4,"△"))))</f>
        <v>●</v>
      </c>
      <c r="AF3" s="196"/>
      <c r="AG3" s="201">
        <f>COUNTIF(C3:AE3,"○")</f>
        <v>1</v>
      </c>
      <c r="AH3" s="201">
        <f>COUNTIF(C3:AE3,"●")</f>
        <v>6</v>
      </c>
      <c r="AI3" s="201">
        <f>COUNTIF(C3:AE3,"△")</f>
        <v>2</v>
      </c>
      <c r="AJ3" s="201">
        <f>SUM(C4,F4,I4,L4,O4,R4,U4,X4,AA4,AD4)</f>
        <v>6</v>
      </c>
      <c r="AK3" s="205">
        <f>SUM(E4,H4,K4,N4,Q4,T4,W4,Z4,AC4,AF4,I1)</f>
        <v>17</v>
      </c>
      <c r="AL3" s="203">
        <f>SUM((AG3*3)+(AI3*1))</f>
        <v>5</v>
      </c>
    </row>
    <row r="4" spans="1:38" ht="21" customHeight="1">
      <c r="A4" s="366"/>
      <c r="B4" s="197" t="s">
        <v>333</v>
      </c>
      <c r="C4" s="212"/>
      <c r="D4" s="210"/>
      <c r="E4" s="213"/>
      <c r="F4" s="198">
        <f>IF('２部'!D9="","",'２部'!D7)</f>
        <v>0</v>
      </c>
      <c r="G4" s="198" t="s">
        <v>367</v>
      </c>
      <c r="H4" s="200">
        <f>IF('２部'!F9="","",'２部'!F9)</f>
        <v>2</v>
      </c>
      <c r="I4" s="198">
        <f>IF('２部'!R15="","",'２部'!R15)</f>
        <v>1</v>
      </c>
      <c r="J4" s="198" t="s">
        <v>420</v>
      </c>
      <c r="K4" s="200">
        <f>IF('２部'!T15="","",'２部'!T15)</f>
        <v>2</v>
      </c>
      <c r="L4" s="198">
        <f>IF('２部'!M13="","",'２部'!M13)</f>
        <v>0</v>
      </c>
      <c r="M4" s="198" t="s">
        <v>420</v>
      </c>
      <c r="N4" s="200">
        <f>IF('２部'!K13="","",'２部'!K13)</f>
        <v>5</v>
      </c>
      <c r="O4" s="198">
        <f>IF('２部'!M9="","",'２部'!M9)</f>
        <v>1</v>
      </c>
      <c r="P4" s="198" t="s">
        <v>367</v>
      </c>
      <c r="Q4" s="200">
        <f>IF('２部'!K9="","",'２部'!K9)</f>
        <v>3</v>
      </c>
      <c r="R4" s="198">
        <f>IF('２部'!D19="","",'２部'!D19)</f>
        <v>0</v>
      </c>
      <c r="S4" s="198"/>
      <c r="T4" s="200">
        <f>IF('２部'!F19="","",'２部'!F19)</f>
        <v>2</v>
      </c>
      <c r="U4" s="198">
        <f>IF('２部'!M21="","",'２部'!M21)</f>
        <v>3</v>
      </c>
      <c r="V4" s="198"/>
      <c r="W4" s="198">
        <f>IF('２部'!K21="","",'２部'!K21)</f>
        <v>1</v>
      </c>
      <c r="X4" s="199">
        <f>IF('２部'!M15="","",'２部'!M15)</f>
        <v>1</v>
      </c>
      <c r="Y4" s="198" t="s">
        <v>420</v>
      </c>
      <c r="Z4" s="196">
        <f>IF('２部'!K15="","",'２部'!K15)</f>
        <v>1</v>
      </c>
      <c r="AA4" s="198">
        <f>IF('２部'!D21="","",'２部'!D21)</f>
        <v>0</v>
      </c>
      <c r="AB4" s="198" t="s">
        <v>421</v>
      </c>
      <c r="AC4" s="198">
        <f>IF('２部'!F21="","",'２部'!F21)</f>
        <v>0</v>
      </c>
      <c r="AD4" s="199">
        <f>IF('２部'!N19="","",'２部'!N19)</f>
        <v>0</v>
      </c>
      <c r="AE4" s="198" t="s">
        <v>421</v>
      </c>
      <c r="AF4" s="196">
        <f>IF('２部'!P19="","",'２部'!P19)</f>
        <v>1</v>
      </c>
      <c r="AG4" s="201"/>
      <c r="AH4" s="201"/>
      <c r="AI4" s="201"/>
      <c r="AJ4" s="201"/>
      <c r="AK4" s="199"/>
      <c r="AL4" s="202"/>
    </row>
    <row r="5" spans="1:38" ht="21" customHeight="1">
      <c r="A5" s="366" t="str">
        <f>F2</f>
        <v>豊府</v>
      </c>
      <c r="B5" s="197" t="s">
        <v>334</v>
      </c>
      <c r="C5" s="199"/>
      <c r="D5" s="206" t="str">
        <f>IF(C6="","",IF(C6&gt;E6,"○",IF(C6&lt;E6,"●",IF(C6=E6,"△"))))</f>
        <v>○</v>
      </c>
      <c r="E5" s="196"/>
      <c r="F5" s="210"/>
      <c r="G5" s="210"/>
      <c r="H5" s="211"/>
      <c r="I5" s="198"/>
      <c r="J5" s="206" t="str">
        <f>IF(I6="","",IF(I6&gt;K6,"○",IF(I6&lt;K6,"●",IF(I6=K6,"△"))))</f>
        <v>●</v>
      </c>
      <c r="K5" s="200"/>
      <c r="L5" s="198"/>
      <c r="M5" s="246" t="str">
        <f>IF(L6="","",IF(L6&gt;N6,"○",IF(L6&lt;N6,"●",IF(L6=N6,"△"))))</f>
        <v>●</v>
      </c>
      <c r="N5" s="200"/>
      <c r="O5" s="198"/>
      <c r="P5" s="246" t="str">
        <f>IF(O6="","",IF(O6&gt;Q6,"○",IF(O6&lt;Q6,"●",IF(O6=Q6,"△"))))</f>
        <v>●</v>
      </c>
      <c r="Q5" s="200"/>
      <c r="R5" s="198"/>
      <c r="S5" s="235" t="str">
        <f>IF(R6="","",IF(R6&gt;T6,"○",IF(R6&lt;T6,"●",IF(R6=T6,"△"))))</f>
        <v>●</v>
      </c>
      <c r="T5" s="200"/>
      <c r="U5" s="198"/>
      <c r="V5" s="227" t="str">
        <f>IF(U6="","",IF(U6&gt;W6,"○",IF(U6&lt;W6,"●",IF(U6=W6,"△"))))</f>
        <v>○</v>
      </c>
      <c r="W5" s="198"/>
      <c r="X5" s="199"/>
      <c r="Y5" s="227" t="str">
        <f>IF(X6="","",IF(X6&gt;Z6,"○",IF(X6&lt;Z6,"●",IF(X6=Z6,"△"))))</f>
        <v>●</v>
      </c>
      <c r="Z5" s="196"/>
      <c r="AA5" s="198"/>
      <c r="AB5" s="246" t="str">
        <f>IF(AA6="","",IF(AA6&gt;AC6,"○",IF(AA6&lt;AC6,"●",IF(AA6=AC6,"△"))))</f>
        <v>●</v>
      </c>
      <c r="AC5" s="198"/>
      <c r="AD5" s="199"/>
      <c r="AE5" s="246" t="str">
        <f>IF(AD6="","",IF(AD6&gt;AF6,"○",IF(AD6&lt;AF6,"●",IF(AD6=AF6,"△"))))</f>
        <v>●</v>
      </c>
      <c r="AF5" s="196"/>
      <c r="AG5" s="201">
        <f>COUNTIF(C5:AE5,"○")</f>
        <v>2</v>
      </c>
      <c r="AH5" s="201">
        <f>COUNTIF(C5:AE5,"●")</f>
        <v>7</v>
      </c>
      <c r="AI5" s="201">
        <f>COUNTIF(C5:AE5,"△")</f>
        <v>0</v>
      </c>
      <c r="AJ5" s="201">
        <f>SUM(C6,F6,I6,L6,O6,R6,U6,X6,AA6,AD6)</f>
        <v>9</v>
      </c>
      <c r="AK5" s="205">
        <f>SUM(E6,H6,K6,N6,Q6,T6,W6,Z6,AC6,AF6,I3)</f>
        <v>34</v>
      </c>
      <c r="AL5" s="203">
        <f>SUM((AG5*3)+(AI5*1))</f>
        <v>6</v>
      </c>
    </row>
    <row r="6" spans="1:38" ht="21" customHeight="1">
      <c r="A6" s="366"/>
      <c r="B6" s="197" t="s">
        <v>333</v>
      </c>
      <c r="C6" s="199">
        <f>H4</f>
        <v>2</v>
      </c>
      <c r="D6" s="198" t="s">
        <v>367</v>
      </c>
      <c r="E6" s="196">
        <f>F4</f>
        <v>0</v>
      </c>
      <c r="F6" s="210"/>
      <c r="G6" s="210"/>
      <c r="H6" s="211"/>
      <c r="I6" s="198">
        <f>IF('２部'!N9="","",'２部'!N9)</f>
        <v>2</v>
      </c>
      <c r="J6" s="198" t="s">
        <v>367</v>
      </c>
      <c r="K6" s="200">
        <f>IF('２部'!P9="","",'２部'!P9)</f>
        <v>5</v>
      </c>
      <c r="L6" s="198">
        <f>IF('２部'!I25="","",'２部'!I25)</f>
        <v>0</v>
      </c>
      <c r="M6" s="198" t="s">
        <v>421</v>
      </c>
      <c r="N6" s="200">
        <f>IF('２部'!G25="","",'２部'!G25)</f>
        <v>6</v>
      </c>
      <c r="O6" s="198">
        <f>IF('２部'!P25="","",'２部'!P25)</f>
        <v>0</v>
      </c>
      <c r="P6" s="198"/>
      <c r="Q6" s="200">
        <f>IF('２部'!N25="","",'２部'!N25)</f>
        <v>6</v>
      </c>
      <c r="R6" s="198">
        <f>IF('２部'!G13="","",'２部'!G13)</f>
        <v>0</v>
      </c>
      <c r="S6" s="198" t="s">
        <v>420</v>
      </c>
      <c r="T6" s="200">
        <f>IF('２部'!I13="","",'２部'!I13)</f>
        <v>4</v>
      </c>
      <c r="U6" s="198">
        <f>IF('２部'!N15="","",'２部'!N15)</f>
        <v>3</v>
      </c>
      <c r="V6" s="198" t="s">
        <v>420</v>
      </c>
      <c r="W6" s="198">
        <f>IF('２部'!P15="","",'２部'!P15)</f>
        <v>0</v>
      </c>
      <c r="X6" s="199">
        <f>IF('２部'!F15="","",'２部'!F15)</f>
        <v>0</v>
      </c>
      <c r="Y6" s="198" t="s">
        <v>420</v>
      </c>
      <c r="Z6" s="196">
        <f>IF('２部'!D15="","",'２部'!D15)</f>
        <v>5</v>
      </c>
      <c r="AA6" s="198">
        <f>IF('２部'!P21="","",'２部'!P21)</f>
        <v>1</v>
      </c>
      <c r="AB6" s="198" t="s">
        <v>421</v>
      </c>
      <c r="AC6" s="198">
        <f>IF('２部'!N21="","",'２部'!N21)</f>
        <v>4</v>
      </c>
      <c r="AD6" s="199">
        <f>IF('２部'!G21="","",'２部'!G21)</f>
        <v>1</v>
      </c>
      <c r="AE6" s="198" t="s">
        <v>421</v>
      </c>
      <c r="AF6" s="196">
        <f>IF('２部'!I21="","",'２部'!I21)</f>
        <v>4</v>
      </c>
      <c r="AG6" s="201"/>
      <c r="AH6" s="201"/>
      <c r="AI6" s="201"/>
      <c r="AJ6" s="201"/>
      <c r="AK6" s="199"/>
      <c r="AL6" s="202"/>
    </row>
    <row r="7" spans="1:38" ht="21" customHeight="1">
      <c r="A7" s="366" t="str">
        <f>I2</f>
        <v>寒田</v>
      </c>
      <c r="B7" s="197" t="s">
        <v>334</v>
      </c>
      <c r="C7" s="199"/>
      <c r="D7" s="227" t="str">
        <f>IF(C8="","",IF(C8&gt;E8,"○",IF(C8&lt;E8,"●",IF(C8=E8,"△"))))</f>
        <v>○</v>
      </c>
      <c r="E7" s="196"/>
      <c r="F7" s="198"/>
      <c r="G7" s="206" t="str">
        <f>IF(F8="","",IF(F8&gt;H8,"○",IF(F8&lt;H8,"●",IF(F8=H8,"△"))))</f>
        <v>○</v>
      </c>
      <c r="H7" s="200"/>
      <c r="I7" s="210"/>
      <c r="J7" s="210"/>
      <c r="K7" s="211"/>
      <c r="L7" s="198"/>
      <c r="M7" s="206" t="str">
        <f>IF(L8="","",IF(L8&gt;N8,"○",IF(L8&lt;N8,"●",IF(L8=N8,"△"))))</f>
        <v>●</v>
      </c>
      <c r="N7" s="200"/>
      <c r="O7" s="198"/>
      <c r="P7" s="246" t="str">
        <f>IF(O8="","",IF(O8&gt;Q8,"○",IF(O8&lt;Q8,"●",IF(O8=Q8,"△"))))</f>
        <v>●</v>
      </c>
      <c r="Q7" s="200"/>
      <c r="R7" s="198"/>
      <c r="S7" s="246" t="str">
        <f>IF(R8="","",IF(R8&gt;T8,"○",IF(R8&lt;T8,"●",IF(R8=T8,"△"))))</f>
        <v>●</v>
      </c>
      <c r="T7" s="200"/>
      <c r="U7" s="198"/>
      <c r="V7" s="227" t="str">
        <f>IF(U8="","",IF(U8&gt;W8,"○",IF(U8&lt;W8,"●",IF(U8=W8,"△"))))</f>
        <v>●</v>
      </c>
      <c r="W7" s="198"/>
      <c r="X7" s="199"/>
      <c r="Y7" s="235" t="str">
        <f>IF(X8="","",IF(X8&gt;Z8,"○",IF(X8&lt;Z8,"●",IF(X8=Z8,"△"))))</f>
        <v>△</v>
      </c>
      <c r="Z7" s="196"/>
      <c r="AA7" s="198"/>
      <c r="AB7" s="227" t="str">
        <f>IF(AA8="","",IF(AA8&gt;AC8,"○",IF(AA8&lt;AC8,"●",IF(AA8=AC8,"△"))))</f>
        <v>●</v>
      </c>
      <c r="AC7" s="198"/>
      <c r="AD7" s="199"/>
      <c r="AE7" s="235" t="str">
        <f>IF(AD8="","",IF(AD8&gt;AF8,"○",IF(AD8&lt;AF8,"●",IF(AD8=AF8,"△"))))</f>
        <v/>
      </c>
      <c r="AF7" s="196"/>
      <c r="AG7" s="201">
        <f>COUNTIF(C7:AE7,"○")</f>
        <v>2</v>
      </c>
      <c r="AH7" s="201">
        <f>COUNTIF(C7:AE7,"●")</f>
        <v>5</v>
      </c>
      <c r="AI7" s="201">
        <f>COUNTIF(C7:AE7,"△")</f>
        <v>1</v>
      </c>
      <c r="AJ7" s="201">
        <f>SUM(C8,F8,I8,L8,O8,R8,U8,X8,AA8,AD8)</f>
        <v>12</v>
      </c>
      <c r="AK7" s="205">
        <f>SUM(E8,H8,K8,N8,Q8,T8,W8,Z8,AC8,AF8,I5)</f>
        <v>21</v>
      </c>
      <c r="AL7" s="203">
        <f>SUM((AG7*3)+(AI7*1))</f>
        <v>7</v>
      </c>
    </row>
    <row r="8" spans="1:38" ht="21" customHeight="1">
      <c r="A8" s="366"/>
      <c r="B8" s="197" t="s">
        <v>333</v>
      </c>
      <c r="C8" s="199">
        <f>K4</f>
        <v>2</v>
      </c>
      <c r="D8" s="198" t="s">
        <v>420</v>
      </c>
      <c r="E8" s="196">
        <f>I4</f>
        <v>1</v>
      </c>
      <c r="F8" s="198">
        <f>K6</f>
        <v>5</v>
      </c>
      <c r="G8" s="198" t="s">
        <v>367</v>
      </c>
      <c r="H8" s="200">
        <f>I6</f>
        <v>2</v>
      </c>
      <c r="I8" s="210"/>
      <c r="J8" s="210"/>
      <c r="K8" s="211"/>
      <c r="L8" s="198">
        <f>IF('２部'!G9="","",'２部'!G9)</f>
        <v>1</v>
      </c>
      <c r="M8" s="198" t="s">
        <v>367</v>
      </c>
      <c r="N8" s="200">
        <f>IF('２部'!I9="","",'２部'!I9)</f>
        <v>2</v>
      </c>
      <c r="O8" s="198">
        <f>IF('２部'!D23="","",'２部'!D23)</f>
        <v>0</v>
      </c>
      <c r="P8" s="198" t="s">
        <v>421</v>
      </c>
      <c r="Q8" s="200">
        <f>IF('２部'!F23="","",'２部'!F23)</f>
        <v>1</v>
      </c>
      <c r="R8" s="198">
        <f>IF('２部'!M23="","",'２部'!M23)</f>
        <v>0</v>
      </c>
      <c r="S8" s="198" t="s">
        <v>421</v>
      </c>
      <c r="T8" s="200">
        <f>IF('２部'!K23="","",'２部'!K23)</f>
        <v>9</v>
      </c>
      <c r="U8" s="198">
        <f>IF('２部'!G15="","",'２部'!G15)</f>
        <v>1</v>
      </c>
      <c r="V8" s="198" t="s">
        <v>420</v>
      </c>
      <c r="W8" s="198">
        <f>IF('２部'!I15="","",'２部'!I15)</f>
        <v>2</v>
      </c>
      <c r="X8" s="199">
        <f>IF('２部'!R19="","",'２部'!R19)</f>
        <v>2</v>
      </c>
      <c r="Y8" s="198" t="s">
        <v>420</v>
      </c>
      <c r="Z8" s="196">
        <f>IF('２部'!T19="","",'２部'!T19)</f>
        <v>2</v>
      </c>
      <c r="AA8" s="198">
        <f>IF('２部'!K11="","",'２部'!K11)</f>
        <v>1</v>
      </c>
      <c r="AB8" s="198" t="s">
        <v>420</v>
      </c>
      <c r="AC8" s="198">
        <f>IF('２部'!M11="","",'２部'!M11)</f>
        <v>2</v>
      </c>
      <c r="AD8" s="199" t="str">
        <f>IF('２部'!I19="","",'２部'!I19)</f>
        <v/>
      </c>
      <c r="AE8" s="198"/>
      <c r="AF8" s="196" t="str">
        <f>IF('２部'!G19="","",'２部'!G19)</f>
        <v/>
      </c>
      <c r="AG8" s="201"/>
      <c r="AH8" s="201"/>
      <c r="AI8" s="201"/>
      <c r="AJ8" s="201"/>
      <c r="AK8" s="199"/>
      <c r="AL8" s="202"/>
    </row>
    <row r="9" spans="1:38" ht="21" customHeight="1">
      <c r="A9" s="366" t="str">
        <f>L2</f>
        <v>田尻</v>
      </c>
      <c r="B9" s="197" t="s">
        <v>334</v>
      </c>
      <c r="C9" s="199"/>
      <c r="D9" s="235" t="str">
        <f>IF(C10="","",IF(C10&gt;E10,"○",IF(C10&lt;E10,"●",IF(C10=E10,"△"))))</f>
        <v>○</v>
      </c>
      <c r="E9" s="196"/>
      <c r="F9" s="198"/>
      <c r="G9" s="246" t="str">
        <f>IF(F10="","",IF(F10&gt;H10,"○",IF(F10&lt;H10,"●",IF(F10=H10,"△"))))</f>
        <v>○</v>
      </c>
      <c r="H9" s="200"/>
      <c r="I9" s="198"/>
      <c r="J9" s="206" t="str">
        <f>IF(I10="","",IF(I10&gt;K10,"○",IF(I10&lt;K10,"●",IF(I10=K10,"△"))))</f>
        <v>○</v>
      </c>
      <c r="K9" s="200"/>
      <c r="L9" s="210"/>
      <c r="M9" s="210"/>
      <c r="N9" s="211"/>
      <c r="O9" s="198"/>
      <c r="P9" s="206" t="str">
        <f>IF(O10="","",IF(O10&gt;Q10,"○",IF(O10&lt;Q10,"●",IF(O10=Q10,"△"))))</f>
        <v>△</v>
      </c>
      <c r="Q9" s="200"/>
      <c r="R9" s="198"/>
      <c r="S9" s="246" t="str">
        <f>IF(R10="","",IF(R10&gt;T10,"○",IF(R10&lt;T10,"●",IF(R10=T10,"△"))))</f>
        <v>○</v>
      </c>
      <c r="T9" s="200"/>
      <c r="U9" s="198"/>
      <c r="V9" s="235" t="str">
        <f>IF(U10="","",IF(U10&gt;W10,"○",IF(U10&lt;W10,"●",IF(U10=W10,"△"))))</f>
        <v>○</v>
      </c>
      <c r="W9" s="198"/>
      <c r="X9" s="199"/>
      <c r="Y9" s="246" t="str">
        <f>IF(X10="","",IF(X10&gt;Z10,"○",IF(X10&lt;Z10,"●",IF(X10=Z10,"△"))))</f>
        <v>○</v>
      </c>
      <c r="Z9" s="196"/>
      <c r="AA9" s="198"/>
      <c r="AB9" s="227" t="str">
        <f>IF(AA10="","",IF(AA10&gt;AC10,"○",IF(AA10&lt;AC10,"●",IF(AA10=AC10,"△"))))</f>
        <v/>
      </c>
      <c r="AC9" s="198"/>
      <c r="AD9" s="199"/>
      <c r="AE9" s="227" t="str">
        <f>IF(AD10="","",IF(AD10&gt;AF10,"○",IF(AD10&lt;AF10,"●",IF(AD10=AF10,"△"))))</f>
        <v/>
      </c>
      <c r="AF9" s="196"/>
      <c r="AG9" s="201">
        <f>COUNTIF(C9:AE9,"○")</f>
        <v>6</v>
      </c>
      <c r="AH9" s="201">
        <f>COUNTIF(C9:AE9,"●")</f>
        <v>0</v>
      </c>
      <c r="AI9" s="201">
        <f>COUNTIF(C9:AE9,"△")</f>
        <v>1</v>
      </c>
      <c r="AJ9" s="201">
        <f>SUM(C10,F10,I10,L10,O10,R10,U10,X10,AA10,AD10)</f>
        <v>35</v>
      </c>
      <c r="AK9" s="205">
        <f>SUM(E10,H10,K10,N10,Q10,T10,W10,Z10,AC10,AF10,I7)</f>
        <v>5</v>
      </c>
      <c r="AL9" s="203">
        <f>SUM((AG9*3)+(AI9*1))</f>
        <v>19</v>
      </c>
    </row>
    <row r="10" spans="1:38" ht="21" customHeight="1">
      <c r="A10" s="366"/>
      <c r="B10" s="197" t="s">
        <v>333</v>
      </c>
      <c r="C10" s="199">
        <f>N4</f>
        <v>5</v>
      </c>
      <c r="D10" s="198" t="s">
        <v>420</v>
      </c>
      <c r="E10" s="196">
        <f>L4</f>
        <v>0</v>
      </c>
      <c r="F10" s="198">
        <f>N6</f>
        <v>6</v>
      </c>
      <c r="G10" s="198" t="s">
        <v>421</v>
      </c>
      <c r="H10" s="200">
        <f>L6</f>
        <v>0</v>
      </c>
      <c r="I10" s="198">
        <f>N8</f>
        <v>2</v>
      </c>
      <c r="J10" s="198" t="s">
        <v>367</v>
      </c>
      <c r="K10" s="200">
        <f>L8</f>
        <v>1</v>
      </c>
      <c r="L10" s="210"/>
      <c r="M10" s="210"/>
      <c r="N10" s="211"/>
      <c r="O10" s="198">
        <f>IF('２部'!R9="","",'２部'!R9)</f>
        <v>2</v>
      </c>
      <c r="P10" s="198" t="s">
        <v>367</v>
      </c>
      <c r="Q10" s="200">
        <f>IF('２部'!T9="","",'２部'!T9)</f>
        <v>2</v>
      </c>
      <c r="R10" s="198">
        <f>IF('２部'!R23="","",'２部'!R23)</f>
        <v>5</v>
      </c>
      <c r="S10" s="198" t="s">
        <v>421</v>
      </c>
      <c r="T10" s="200">
        <f>IF('２部'!T23="","",'２部'!T23)</f>
        <v>0</v>
      </c>
      <c r="U10" s="198">
        <f>IF('２部'!D13="","",'２部'!D13)</f>
        <v>12</v>
      </c>
      <c r="V10" s="198" t="s">
        <v>421</v>
      </c>
      <c r="W10" s="198">
        <f>IF('２部'!F13="","",'２部'!F13)</f>
        <v>1</v>
      </c>
      <c r="X10" s="199">
        <f>IF('２部'!G23="","",'２部'!G23)</f>
        <v>3</v>
      </c>
      <c r="Y10" s="198" t="s">
        <v>421</v>
      </c>
      <c r="Z10" s="196">
        <f>IF('２部'!I23="","",'２部'!I23)</f>
        <v>1</v>
      </c>
      <c r="AA10" s="198" t="str">
        <f>IF('２部'!K17="","",'２部'!K17)</f>
        <v/>
      </c>
      <c r="AB10" s="198"/>
      <c r="AC10" s="198" t="str">
        <f>IF('２部'!M17="","",'２部'!M17)</f>
        <v/>
      </c>
      <c r="AD10" s="199" t="str">
        <f>IF('２部'!R17="","",'２部'!R17)</f>
        <v/>
      </c>
      <c r="AE10" s="198"/>
      <c r="AF10" s="196" t="str">
        <f>IF('２部'!T17="","",'２部'!T17)</f>
        <v/>
      </c>
      <c r="AG10" s="201"/>
      <c r="AH10" s="201"/>
      <c r="AI10" s="201"/>
      <c r="AJ10" s="201"/>
      <c r="AK10" s="199"/>
      <c r="AL10" s="202"/>
    </row>
    <row r="11" spans="1:38" ht="21" customHeight="1">
      <c r="A11" s="366" t="str">
        <f>O2</f>
        <v>戸次</v>
      </c>
      <c r="B11" s="197" t="s">
        <v>334</v>
      </c>
      <c r="C11" s="199"/>
      <c r="D11" s="206" t="str">
        <f>IF(C12="","",IF(C12&gt;E12,"○",IF(C12&lt;E12,"●",IF(C12=E12,"△"))))</f>
        <v>○</v>
      </c>
      <c r="E11" s="196"/>
      <c r="F11" s="198"/>
      <c r="G11" s="246" t="str">
        <f>IF(F12="","",IF(F12&gt;H12,"○",IF(F12&lt;H12,"●",IF(F12=H12,"△"))))</f>
        <v>○</v>
      </c>
      <c r="H11" s="200"/>
      <c r="I11" s="198"/>
      <c r="J11" s="246" t="str">
        <f>IF(I12="","",IF(I12&gt;K12,"○",IF(I12&lt;K12,"●",IF(I12=K12,"△"))))</f>
        <v>○</v>
      </c>
      <c r="K11" s="200"/>
      <c r="L11" s="198"/>
      <c r="M11" s="206" t="str">
        <f>IF(L12="","",IF(L12&gt;N12,"○",IF(L12&lt;N12,"●",IF(L12=N12,"△"))))</f>
        <v>△</v>
      </c>
      <c r="N11" s="200"/>
      <c r="O11" s="210"/>
      <c r="P11" s="210"/>
      <c r="Q11" s="211"/>
      <c r="R11" s="198"/>
      <c r="S11" s="227" t="str">
        <f>IF(R12="","",IF(R12&gt;T12,"○",IF(R12&lt;T12,"●",IF(R12=T12,"△"))))</f>
        <v>○</v>
      </c>
      <c r="T11" s="200"/>
      <c r="U11" s="198"/>
      <c r="V11" s="246" t="str">
        <f>IF(U12="","",IF(U12&gt;W12,"○",IF(U12&lt;W12,"●",IF(U12=W12,"△"))))</f>
        <v>○</v>
      </c>
      <c r="W11" s="198"/>
      <c r="X11" s="199"/>
      <c r="Y11" s="246" t="str">
        <f>IF(X12="","",IF(X12&gt;Z12,"○",IF(X12&lt;Z12,"●",IF(X12=Z12,"△"))))</f>
        <v>△</v>
      </c>
      <c r="Z11" s="196"/>
      <c r="AA11" s="198"/>
      <c r="AB11" s="227" t="str">
        <f>IF(AA12="","",IF(AA12&gt;AC12,"○",IF(AA12&lt;AC12,"●",IF(AA12=AC12,"△"))))</f>
        <v>△</v>
      </c>
      <c r="AC11" s="198"/>
      <c r="AD11" s="199"/>
      <c r="AE11" s="227" t="str">
        <f>IF(AD12="","",IF(AD12&gt;AF12,"○",IF(AD12&lt;AF12,"●",IF(AD12=AF12,"△"))))</f>
        <v>○</v>
      </c>
      <c r="AF11" s="196"/>
      <c r="AG11" s="201">
        <f>COUNTIF(C11:AE11,"○")</f>
        <v>6</v>
      </c>
      <c r="AH11" s="201">
        <f>COUNTIF(C11:AE11,"●")</f>
        <v>0</v>
      </c>
      <c r="AI11" s="201">
        <f>COUNTIF(C11:AE11,"△")</f>
        <v>3</v>
      </c>
      <c r="AJ11" s="201">
        <f>SUM(C12,F12,I12,L12,O12,R12,U12,X12,AA12,AD12)</f>
        <v>25</v>
      </c>
      <c r="AK11" s="205">
        <f>SUM(E12,H12,K12,N12,Q12,T12,W12,Z12,AC12,AF12,I9)</f>
        <v>7</v>
      </c>
      <c r="AL11" s="203">
        <f>SUM((AG11*3)+(AI11*1))</f>
        <v>21</v>
      </c>
    </row>
    <row r="12" spans="1:38" ht="21" customHeight="1">
      <c r="A12" s="366"/>
      <c r="B12" s="197" t="s">
        <v>333</v>
      </c>
      <c r="C12" s="199">
        <f>Q4</f>
        <v>3</v>
      </c>
      <c r="D12" s="198" t="s">
        <v>367</v>
      </c>
      <c r="E12" s="196">
        <f>O4</f>
        <v>1</v>
      </c>
      <c r="F12" s="198">
        <f>Q6</f>
        <v>6</v>
      </c>
      <c r="G12" s="198" t="s">
        <v>421</v>
      </c>
      <c r="H12" s="200">
        <f>O6</f>
        <v>0</v>
      </c>
      <c r="I12" s="198">
        <f>Q8</f>
        <v>1</v>
      </c>
      <c r="J12" s="198" t="s">
        <v>421</v>
      </c>
      <c r="K12" s="200">
        <f>O8</f>
        <v>0</v>
      </c>
      <c r="L12" s="198">
        <f>Q10</f>
        <v>2</v>
      </c>
      <c r="M12" s="198" t="s">
        <v>367</v>
      </c>
      <c r="N12" s="200">
        <f>O10</f>
        <v>2</v>
      </c>
      <c r="O12" s="210"/>
      <c r="P12" s="210"/>
      <c r="Q12" s="211"/>
      <c r="R12" s="198">
        <f>IF('２部'!P17="","",'２部'!P17)</f>
        <v>2</v>
      </c>
      <c r="S12" s="198" t="s">
        <v>420</v>
      </c>
      <c r="T12" s="200">
        <f>IF('２部'!N17="","",'２部'!N17)</f>
        <v>1</v>
      </c>
      <c r="U12" s="198">
        <f>IF('２部'!D25="","",'２部'!D25)</f>
        <v>8</v>
      </c>
      <c r="V12" s="198" t="s">
        <v>421</v>
      </c>
      <c r="W12" s="198">
        <f>IF('２部'!F25="","",'２部'!F25)</f>
        <v>2</v>
      </c>
      <c r="X12" s="199">
        <f>IF('２部'!N23="","",'２部'!N23)</f>
        <v>1</v>
      </c>
      <c r="Y12" s="198" t="s">
        <v>421</v>
      </c>
      <c r="Z12" s="196">
        <f>IF('２部'!P23="","",'２部'!P23)</f>
        <v>1</v>
      </c>
      <c r="AA12" s="198">
        <f>IF('２部'!D11="","",'２部'!D11)</f>
        <v>0</v>
      </c>
      <c r="AB12" s="198" t="s">
        <v>420</v>
      </c>
      <c r="AC12" s="198">
        <f>IF('２部'!F11="","",'２部'!F11)</f>
        <v>0</v>
      </c>
      <c r="AD12" s="199">
        <f>IF('２部'!I17="","",'２部'!I17)</f>
        <v>2</v>
      </c>
      <c r="AE12" s="198" t="s">
        <v>420</v>
      </c>
      <c r="AF12" s="196">
        <f>IF('２部'!G17="","",'２部'!G17)</f>
        <v>0</v>
      </c>
      <c r="AG12" s="201"/>
      <c r="AH12" s="201"/>
      <c r="AI12" s="201"/>
      <c r="AJ12" s="201"/>
      <c r="AK12" s="199"/>
      <c r="AL12" s="202"/>
    </row>
    <row r="13" spans="1:38" ht="21" customHeight="1">
      <c r="A13" s="366" t="str">
        <f>R2</f>
        <v>中島荷揚</v>
      </c>
      <c r="B13" s="197" t="s">
        <v>334</v>
      </c>
      <c r="C13" s="199"/>
      <c r="D13" s="246" t="str">
        <f>IF(C14="","",IF(C14&gt;E14,"○",IF(C14&lt;E14,"●",IF(C14=E14,"△"))))</f>
        <v>○</v>
      </c>
      <c r="E13" s="196"/>
      <c r="F13" s="198"/>
      <c r="G13" s="235" t="str">
        <f>IF(F14="","",IF(F14&gt;H14,"○",IF(F14&lt;H14,"●",IF(F14=H14,"△"))))</f>
        <v>○</v>
      </c>
      <c r="H13" s="200"/>
      <c r="I13" s="198"/>
      <c r="J13" s="246" t="str">
        <f>IF(I14="","",IF(I14&gt;K14,"○",IF(I14&lt;K14,"●",IF(I14=K14,"△"))))</f>
        <v>○</v>
      </c>
      <c r="K13" s="200"/>
      <c r="L13" s="198"/>
      <c r="M13" s="246" t="str">
        <f>IF(L14="","",IF(L14&gt;N14,"○",IF(L14&lt;N14,"●",IF(L14=N14,"△"))))</f>
        <v>●</v>
      </c>
      <c r="N13" s="200"/>
      <c r="O13" s="198"/>
      <c r="P13" s="227" t="str">
        <f>IF(O14="","",IF(O14&gt;Q14,"○",IF(O14&lt;Q14,"●",IF(O14=Q14,"△"))))</f>
        <v>●</v>
      </c>
      <c r="Q13" s="200"/>
      <c r="R13" s="210"/>
      <c r="S13" s="210"/>
      <c r="T13" s="211"/>
      <c r="U13" s="198"/>
      <c r="V13" s="198"/>
      <c r="W13" s="198"/>
      <c r="X13" s="199"/>
      <c r="Y13" s="235" t="str">
        <f>IF(X14="","",IF(X14&gt;Z14,"○",IF(X14&lt;Z14,"●",IF(X14=Z14,"△"))))</f>
        <v>○</v>
      </c>
      <c r="Z13" s="196"/>
      <c r="AA13" s="198"/>
      <c r="AB13" s="227" t="str">
        <f>IF(AA14="","",IF(AA14&gt;AC14,"○",IF(AA14&lt;AC14,"●",IF(AA14=AC14,"△"))))</f>
        <v>○</v>
      </c>
      <c r="AC13" s="198"/>
      <c r="AD13" s="199"/>
      <c r="AE13" s="198"/>
      <c r="AF13" s="196"/>
      <c r="AG13" s="201">
        <f>COUNTIF(C13:AE13,"○")</f>
        <v>5</v>
      </c>
      <c r="AH13" s="201">
        <f>COUNTIF(C13:AE13,"●")</f>
        <v>2</v>
      </c>
      <c r="AI13" s="201">
        <f>COUNTIF(C13:AE13,"△")</f>
        <v>0</v>
      </c>
      <c r="AJ13" s="201">
        <f>SUM(C14,F14,I14,L14,O14,R14,U14,X14,AA14,AD14)</f>
        <v>22</v>
      </c>
      <c r="AK13" s="205">
        <f>SUM(E14,H14,K14,N14,Q14,T14,W14,Z14,AC14,AF14,I11)</f>
        <v>9</v>
      </c>
      <c r="AL13" s="203">
        <f>SUM((AG13*3)+(AI13*1))</f>
        <v>15</v>
      </c>
    </row>
    <row r="14" spans="1:38" ht="21" customHeight="1">
      <c r="A14" s="366"/>
      <c r="B14" s="197" t="s">
        <v>333</v>
      </c>
      <c r="C14" s="199">
        <f>T4</f>
        <v>2</v>
      </c>
      <c r="D14" s="198" t="s">
        <v>421</v>
      </c>
      <c r="E14" s="196">
        <f>R4</f>
        <v>0</v>
      </c>
      <c r="F14" s="198">
        <f>T6</f>
        <v>4</v>
      </c>
      <c r="G14" s="198" t="s">
        <v>420</v>
      </c>
      <c r="H14" s="200">
        <f>R6</f>
        <v>0</v>
      </c>
      <c r="I14" s="198">
        <f>T8</f>
        <v>9</v>
      </c>
      <c r="J14" s="198" t="s">
        <v>421</v>
      </c>
      <c r="K14" s="200">
        <f>R8</f>
        <v>0</v>
      </c>
      <c r="L14" s="198">
        <f>T10</f>
        <v>0</v>
      </c>
      <c r="M14" s="198" t="s">
        <v>421</v>
      </c>
      <c r="N14" s="200">
        <f>R10</f>
        <v>5</v>
      </c>
      <c r="O14" s="198">
        <f>T12</f>
        <v>1</v>
      </c>
      <c r="P14" s="198" t="s">
        <v>420</v>
      </c>
      <c r="Q14" s="200">
        <f>R12</f>
        <v>2</v>
      </c>
      <c r="R14" s="210"/>
      <c r="S14" s="210"/>
      <c r="T14" s="211"/>
      <c r="U14" s="198"/>
      <c r="V14" s="198"/>
      <c r="W14" s="198"/>
      <c r="X14" s="199">
        <f>IF('２部'!K19="","",'２部'!K19)</f>
        <v>4</v>
      </c>
      <c r="Y14" s="198" t="s">
        <v>421</v>
      </c>
      <c r="Z14" s="196">
        <f>IF('２部'!M19="","",'２部'!M19)</f>
        <v>1</v>
      </c>
      <c r="AA14" s="198">
        <f>IF('２部'!F17="","",'２部'!F17)</f>
        <v>2</v>
      </c>
      <c r="AB14" s="198" t="s">
        <v>420</v>
      </c>
      <c r="AC14" s="198">
        <f>IF('２部'!D17="","",'２部'!D17)</f>
        <v>1</v>
      </c>
      <c r="AD14" s="199"/>
      <c r="AE14" s="198"/>
      <c r="AF14" s="196"/>
      <c r="AG14" s="201"/>
      <c r="AH14" s="201"/>
      <c r="AI14" s="201"/>
      <c r="AJ14" s="201"/>
      <c r="AK14" s="199"/>
      <c r="AL14" s="202"/>
    </row>
    <row r="15" spans="1:38" ht="21" customHeight="1">
      <c r="A15" s="366" t="str">
        <f>U2</f>
        <v>東陽</v>
      </c>
      <c r="B15" s="197" t="s">
        <v>334</v>
      </c>
      <c r="C15" s="199"/>
      <c r="D15" s="246" t="str">
        <f>IF(C16="","",IF(C16&gt;E16,"○",IF(C16&lt;E16,"●",IF(C16=E16,"△"))))</f>
        <v>●</v>
      </c>
      <c r="E15" s="196"/>
      <c r="F15" s="198"/>
      <c r="G15" s="227" t="str">
        <f>IF(F16="","",IF(F16&gt;H16,"○",IF(F16&lt;H16,"●",IF(F16=H16,"△"))))</f>
        <v>●</v>
      </c>
      <c r="H15" s="200"/>
      <c r="I15" s="198"/>
      <c r="J15" s="227" t="str">
        <f>IF(I16="","",IF(I16&gt;K16,"○",IF(I16&lt;K16,"●",IF(I16=K16,"△"))))</f>
        <v>○</v>
      </c>
      <c r="K15" s="200"/>
      <c r="L15" s="198"/>
      <c r="M15" s="235" t="str">
        <f>IF(L16="","",IF(L16&gt;N16,"○",IF(L16&lt;N16,"●",IF(L16=N16,"△"))))</f>
        <v>●</v>
      </c>
      <c r="N15" s="200"/>
      <c r="O15" s="198"/>
      <c r="P15" s="246" t="str">
        <f>IF(O16="","",IF(O16&gt;Q16,"○",IF(O16&lt;Q16,"●",IF(O16=Q16,"△"))))</f>
        <v>●</v>
      </c>
      <c r="Q15" s="200"/>
      <c r="R15" s="198"/>
      <c r="S15" s="198"/>
      <c r="T15" s="200"/>
      <c r="U15" s="210"/>
      <c r="V15" s="210"/>
      <c r="W15" s="210"/>
      <c r="X15" s="199"/>
      <c r="Y15" s="198"/>
      <c r="Z15" s="196"/>
      <c r="AA15" s="198"/>
      <c r="AB15" s="246" t="str">
        <f>IF(AA16="","",IF(AA16&gt;AC16,"○",IF(AA16&lt;AC16,"●",IF(AA16=AC16,"△"))))</f>
        <v>●</v>
      </c>
      <c r="AC15" s="198"/>
      <c r="AD15" s="199"/>
      <c r="AE15" s="246" t="str">
        <f>IF(AD16="","",IF(AD16&gt;AF16,"○",IF(AD16&lt;AF16,"●",IF(AD16=AF16,"△"))))</f>
        <v>●</v>
      </c>
      <c r="AF15" s="196"/>
      <c r="AG15" s="201">
        <f>COUNTIF(C15:AE15,"○")</f>
        <v>1</v>
      </c>
      <c r="AH15" s="201">
        <f>COUNTIF(C15:AE15,"●")</f>
        <v>6</v>
      </c>
      <c r="AI15" s="201">
        <f>COUNTIF(C15:AE15,"△")</f>
        <v>0</v>
      </c>
      <c r="AJ15" s="201">
        <f>SUM(C16,F16,I16,L16,O16,R16,U16,X16,AA16,AD16)</f>
        <v>7</v>
      </c>
      <c r="AK15" s="205">
        <f>SUM(E16,H16,K16,N16,Q16,T16,W16,Z16,AC16,AF16,I13)</f>
        <v>34</v>
      </c>
      <c r="AL15" s="203">
        <f>SUM((AG15*3)+(AI15*1))</f>
        <v>3</v>
      </c>
    </row>
    <row r="16" spans="1:38" ht="21" customHeight="1">
      <c r="A16" s="366"/>
      <c r="B16" s="197" t="s">
        <v>333</v>
      </c>
      <c r="C16" s="199">
        <f>W4</f>
        <v>1</v>
      </c>
      <c r="D16" s="198" t="s">
        <v>421</v>
      </c>
      <c r="E16" s="196">
        <f>U4</f>
        <v>3</v>
      </c>
      <c r="F16" s="198">
        <f>W6</f>
        <v>0</v>
      </c>
      <c r="G16" s="198" t="s">
        <v>420</v>
      </c>
      <c r="H16" s="200">
        <f>U6</f>
        <v>3</v>
      </c>
      <c r="I16" s="198">
        <f>W8</f>
        <v>2</v>
      </c>
      <c r="J16" s="198" t="s">
        <v>420</v>
      </c>
      <c r="K16" s="200">
        <f>U8</f>
        <v>1</v>
      </c>
      <c r="L16" s="198">
        <f>W10</f>
        <v>1</v>
      </c>
      <c r="M16" s="198" t="s">
        <v>421</v>
      </c>
      <c r="N16" s="200">
        <f>U10</f>
        <v>12</v>
      </c>
      <c r="O16" s="198">
        <f>W12</f>
        <v>2</v>
      </c>
      <c r="P16" s="198" t="s">
        <v>421</v>
      </c>
      <c r="Q16" s="200">
        <f>U12</f>
        <v>8</v>
      </c>
      <c r="R16" s="198"/>
      <c r="S16" s="198"/>
      <c r="T16" s="200"/>
      <c r="U16" s="210"/>
      <c r="V16" s="210"/>
      <c r="W16" s="210"/>
      <c r="X16" s="199"/>
      <c r="Y16" s="198"/>
      <c r="Z16" s="196"/>
      <c r="AA16" s="198">
        <f>IF('２部'!K25="","",'２部'!K25)</f>
        <v>0</v>
      </c>
      <c r="AB16" s="198" t="s">
        <v>421</v>
      </c>
      <c r="AC16" s="198">
        <f>IF('２部'!M25="","",'２部'!M25)</f>
        <v>1</v>
      </c>
      <c r="AD16" s="199">
        <f>IF('２部'!T21="","",'２部'!T21)</f>
        <v>1</v>
      </c>
      <c r="AE16" s="198" t="s">
        <v>421</v>
      </c>
      <c r="AF16" s="196">
        <f>IF('２部'!R21="","",'２部'!R21)</f>
        <v>6</v>
      </c>
      <c r="AG16" s="201"/>
      <c r="AH16" s="201"/>
      <c r="AI16" s="201"/>
      <c r="AJ16" s="201"/>
      <c r="AK16" s="199"/>
      <c r="AL16" s="202"/>
    </row>
    <row r="17" spans="1:38" ht="21" customHeight="1">
      <c r="A17" s="366" t="str">
        <f>X2</f>
        <v>県央大野</v>
      </c>
      <c r="B17" s="197" t="s">
        <v>334</v>
      </c>
      <c r="C17" s="199"/>
      <c r="D17" s="227" t="str">
        <f>IF(C18="","",IF(C18&gt;E18,"○",IF(C18&lt;E18,"●",IF(C18=E18,"△"))))</f>
        <v>△</v>
      </c>
      <c r="E17" s="196"/>
      <c r="F17" s="198"/>
      <c r="G17" s="227" t="str">
        <f>IF(F18="","",IF(F18&gt;H18,"○",IF(F18&lt;H18,"●",IF(F18=H18,"△"))))</f>
        <v>○</v>
      </c>
      <c r="H17" s="200"/>
      <c r="I17" s="198"/>
      <c r="J17" s="235" t="str">
        <f>IF(I18="","",IF(I18&gt;K18,"○",IF(I18&lt;K18,"●",IF(I18=K18,"△"))))</f>
        <v>△</v>
      </c>
      <c r="K17" s="200"/>
      <c r="L17" s="198"/>
      <c r="M17" s="246" t="str">
        <f>IF(L18="","",IF(L18&gt;N18,"○",IF(L18&lt;N18,"●",IF(L18=N18,"△"))))</f>
        <v>●</v>
      </c>
      <c r="N17" s="200"/>
      <c r="O17" s="198"/>
      <c r="P17" s="246" t="str">
        <f>IF(O18="","",IF(O18&gt;Q18,"○",IF(O18&lt;Q18,"●",IF(O18=Q18,"△"))))</f>
        <v>△</v>
      </c>
      <c r="Q17" s="200"/>
      <c r="R17" s="198"/>
      <c r="S17" s="235" t="str">
        <f>IF(R18="","",IF(R18&gt;T18,"○",IF(R18&lt;T18,"●",IF(R18=T18,"△"))))</f>
        <v>●</v>
      </c>
      <c r="T17" s="200"/>
      <c r="U17" s="198"/>
      <c r="V17" s="198"/>
      <c r="W17" s="198"/>
      <c r="X17" s="212"/>
      <c r="Y17" s="210"/>
      <c r="Z17" s="213"/>
      <c r="AA17" s="198"/>
      <c r="AB17" s="198"/>
      <c r="AC17" s="198"/>
      <c r="AD17" s="199"/>
      <c r="AE17" s="227" t="str">
        <f>IF(AD18="","",IF(AD18&gt;AF18,"○",IF(AD18&lt;AF18,"●",IF(AD18=AF18,"△"))))</f>
        <v>●</v>
      </c>
      <c r="AF17" s="196"/>
      <c r="AG17" s="201">
        <f>COUNTIF(C17:AE17,"○")</f>
        <v>1</v>
      </c>
      <c r="AH17" s="201">
        <f>COUNTIF(C17:AE17,"●")</f>
        <v>3</v>
      </c>
      <c r="AI17" s="201">
        <f>COUNTIF(C17:AE17,"△")</f>
        <v>3</v>
      </c>
      <c r="AJ17" s="201">
        <f>SUM(C18,F18,I18,L18,O18,R18,U18,X18,AA18,AD18)</f>
        <v>12</v>
      </c>
      <c r="AK17" s="205">
        <f>SUM(E18,H18,K18,N18,Q18,T18,W18,Z18,AC18,AF18,I15)</f>
        <v>15</v>
      </c>
      <c r="AL17" s="203">
        <f>SUM((AG17*3)+(AI17*1))</f>
        <v>6</v>
      </c>
    </row>
    <row r="18" spans="1:38" ht="21" customHeight="1">
      <c r="A18" s="366"/>
      <c r="B18" s="197" t="s">
        <v>333</v>
      </c>
      <c r="C18" s="199">
        <f>Z4</f>
        <v>1</v>
      </c>
      <c r="D18" s="198" t="s">
        <v>420</v>
      </c>
      <c r="E18" s="196">
        <f>X4</f>
        <v>1</v>
      </c>
      <c r="F18" s="198">
        <f>Z6</f>
        <v>5</v>
      </c>
      <c r="G18" s="198" t="s">
        <v>420</v>
      </c>
      <c r="H18" s="200">
        <f>X6</f>
        <v>0</v>
      </c>
      <c r="I18" s="198">
        <f>Z8</f>
        <v>2</v>
      </c>
      <c r="J18" s="198" t="s">
        <v>420</v>
      </c>
      <c r="K18" s="200">
        <f>X8</f>
        <v>2</v>
      </c>
      <c r="L18" s="198">
        <f>Z10</f>
        <v>1</v>
      </c>
      <c r="M18" s="198"/>
      <c r="N18" s="200">
        <f>X10</f>
        <v>3</v>
      </c>
      <c r="O18" s="198">
        <f>Z12</f>
        <v>1</v>
      </c>
      <c r="P18" s="198" t="s">
        <v>421</v>
      </c>
      <c r="Q18" s="200">
        <f>X12</f>
        <v>1</v>
      </c>
      <c r="R18" s="198">
        <f>Z14</f>
        <v>1</v>
      </c>
      <c r="S18" s="198" t="s">
        <v>421</v>
      </c>
      <c r="T18" s="200">
        <f>X14</f>
        <v>4</v>
      </c>
      <c r="U18" s="198"/>
      <c r="V18" s="198"/>
      <c r="W18" s="198"/>
      <c r="X18" s="212"/>
      <c r="Y18" s="210"/>
      <c r="Z18" s="213"/>
      <c r="AA18" s="198"/>
      <c r="AB18" s="198"/>
      <c r="AC18" s="198"/>
      <c r="AD18" s="199">
        <f>IF('２部'!I11="","",'２部'!I11)</f>
        <v>1</v>
      </c>
      <c r="AE18" s="198" t="s">
        <v>420</v>
      </c>
      <c r="AF18" s="196">
        <f>IF('２部'!G11="","",'２部'!G11)</f>
        <v>4</v>
      </c>
      <c r="AG18" s="201"/>
      <c r="AH18" s="201"/>
      <c r="AI18" s="201"/>
      <c r="AJ18" s="201"/>
      <c r="AK18" s="199"/>
      <c r="AL18" s="202"/>
    </row>
    <row r="19" spans="1:38" ht="21" customHeight="1">
      <c r="A19" s="366" t="str">
        <f>AA2</f>
        <v>別保</v>
      </c>
      <c r="B19" s="197" t="s">
        <v>334</v>
      </c>
      <c r="C19" s="199"/>
      <c r="D19" s="246" t="str">
        <f>IF(C20="","",IF(C20&gt;E20,"○",IF(C20&lt;E20,"●",IF(C20=E20,"△"))))</f>
        <v>△</v>
      </c>
      <c r="E19" s="196"/>
      <c r="F19" s="198"/>
      <c r="G19" s="246" t="str">
        <f>IF(F20="","",IF(F20&gt;H20,"○",IF(F20&lt;H20,"●",IF(F20=H20,"△"))))</f>
        <v>○</v>
      </c>
      <c r="H19" s="200"/>
      <c r="I19" s="198"/>
      <c r="J19" s="227" t="str">
        <f>IF(I20="","",IF(I20&gt;K20,"○",IF(I20&lt;K20,"●",IF(I20=K20,"△"))))</f>
        <v>○</v>
      </c>
      <c r="K19" s="200"/>
      <c r="L19" s="198"/>
      <c r="M19" s="227" t="str">
        <f>IF(L20="","",IF(L20&gt;N20,"○",IF(L20&lt;N20,"●",IF(L20=N20,"△"))))</f>
        <v/>
      </c>
      <c r="N19" s="200"/>
      <c r="O19" s="198"/>
      <c r="P19" s="227" t="str">
        <f>IF(O20="","",IF(O20&gt;Q20,"○",IF(O20&lt;Q20,"●",IF(O20=Q20,"△"))))</f>
        <v>△</v>
      </c>
      <c r="Q19" s="200"/>
      <c r="R19" s="198"/>
      <c r="S19" s="227" t="str">
        <f>IF(R20="","",IF(R20&gt;T20,"○",IF(R20&lt;T20,"●",IF(R20=T20,"△"))))</f>
        <v>●</v>
      </c>
      <c r="T19" s="200"/>
      <c r="U19" s="198"/>
      <c r="V19" s="246" t="str">
        <f>IF(U20="","",IF(U20&gt;W20,"○",IF(U20&lt;W20,"●",IF(U20=W20,"△"))))</f>
        <v>○</v>
      </c>
      <c r="W19" s="198"/>
      <c r="X19" s="199"/>
      <c r="Y19" s="198"/>
      <c r="Z19" s="196"/>
      <c r="AA19" s="210"/>
      <c r="AB19" s="210"/>
      <c r="AC19" s="210"/>
      <c r="AD19" s="199"/>
      <c r="AE19" s="198"/>
      <c r="AF19" s="196"/>
      <c r="AG19" s="201">
        <f>COUNTIF(C19:AE19,"○")</f>
        <v>3</v>
      </c>
      <c r="AH19" s="201">
        <f>COUNTIF(C19:AE19,"●")</f>
        <v>1</v>
      </c>
      <c r="AI19" s="201">
        <f>COUNTIF(C19:AE19,"△")</f>
        <v>2</v>
      </c>
      <c r="AJ19" s="201">
        <f>SUM(C20,F20,I20,L20,O20,R20,U20,X20,AA20,AD20)</f>
        <v>8</v>
      </c>
      <c r="AK19" s="205">
        <f>SUM(E20,H20,K20,N20,Q20,T20,W20,Z20,AC20,AF20,I17)</f>
        <v>4</v>
      </c>
      <c r="AL19" s="203">
        <f>SUM((AG19*3)+(AI19*1))</f>
        <v>11</v>
      </c>
    </row>
    <row r="20" spans="1:38" ht="21" customHeight="1">
      <c r="A20" s="366"/>
      <c r="B20" s="197" t="s">
        <v>333</v>
      </c>
      <c r="C20" s="199">
        <f>AC4</f>
        <v>0</v>
      </c>
      <c r="D20" s="198" t="s">
        <v>421</v>
      </c>
      <c r="E20" s="196">
        <f>AA4</f>
        <v>0</v>
      </c>
      <c r="F20" s="198">
        <f>AC6</f>
        <v>4</v>
      </c>
      <c r="G20" s="198"/>
      <c r="H20" s="200">
        <f>AA6</f>
        <v>1</v>
      </c>
      <c r="I20" s="198">
        <f>AC8</f>
        <v>2</v>
      </c>
      <c r="J20" s="235" t="s">
        <v>420</v>
      </c>
      <c r="K20" s="200">
        <f>AA8</f>
        <v>1</v>
      </c>
      <c r="L20" s="198" t="str">
        <f>AC10</f>
        <v/>
      </c>
      <c r="M20" s="198"/>
      <c r="N20" s="200" t="str">
        <f>AA10</f>
        <v/>
      </c>
      <c r="O20" s="198">
        <f>AC12</f>
        <v>0</v>
      </c>
      <c r="P20" s="198" t="s">
        <v>420</v>
      </c>
      <c r="Q20" s="200">
        <f>AA12</f>
        <v>0</v>
      </c>
      <c r="R20" s="198">
        <f>AC14</f>
        <v>1</v>
      </c>
      <c r="S20" s="198" t="s">
        <v>420</v>
      </c>
      <c r="T20" s="200">
        <f>AA14</f>
        <v>2</v>
      </c>
      <c r="U20" s="198">
        <f>AC16</f>
        <v>1</v>
      </c>
      <c r="V20" s="198" t="s">
        <v>421</v>
      </c>
      <c r="W20" s="198">
        <f>AA16</f>
        <v>0</v>
      </c>
      <c r="X20" s="199"/>
      <c r="Y20" s="198"/>
      <c r="Z20" s="196"/>
      <c r="AA20" s="210"/>
      <c r="AB20" s="210"/>
      <c r="AC20" s="210"/>
      <c r="AD20" s="199"/>
      <c r="AE20" s="198"/>
      <c r="AF20" s="196"/>
      <c r="AG20" s="201"/>
      <c r="AH20" s="201"/>
      <c r="AI20" s="201"/>
      <c r="AJ20" s="201"/>
      <c r="AK20" s="199"/>
      <c r="AL20" s="202"/>
    </row>
    <row r="21" spans="1:38" ht="21" customHeight="1">
      <c r="A21" s="366" t="str">
        <f>AD2</f>
        <v>東稙田</v>
      </c>
      <c r="B21" s="197" t="s">
        <v>334</v>
      </c>
      <c r="C21" s="199"/>
      <c r="D21" s="235" t="str">
        <f>IF(C22="","",IF(C22&gt;E22,"○",IF(C22&lt;E22,"●",IF(C22=E22,"△"))))</f>
        <v>○</v>
      </c>
      <c r="E21" s="196"/>
      <c r="F21" s="198"/>
      <c r="G21" s="246" t="str">
        <f>IF(F22="","",IF(F22&gt;H22,"○",IF(F22&lt;H22,"●",IF(F22=H22,"△"))))</f>
        <v>○</v>
      </c>
      <c r="H21" s="200"/>
      <c r="I21" s="198"/>
      <c r="J21" s="235" t="str">
        <f>IF(I22="","",IF(I22&gt;K22,"○",IF(I22&lt;K22,"●",IF(I22=K22,"△"))))</f>
        <v/>
      </c>
      <c r="K21" s="200"/>
      <c r="L21" s="198"/>
      <c r="M21" s="227" t="str">
        <f>IF(L22="","",IF(L22&gt;N22,"○",IF(L22&lt;N22,"●",IF(L22=N22,"△"))))</f>
        <v/>
      </c>
      <c r="N21" s="200"/>
      <c r="O21" s="198"/>
      <c r="P21" s="227" t="str">
        <f>IF(O22="","",IF(O22&gt;Q22,"○",IF(O22&lt;Q22,"●",IF(O22=Q22,"△"))))</f>
        <v>●</v>
      </c>
      <c r="Q21" s="200"/>
      <c r="R21" s="198"/>
      <c r="S21" s="198"/>
      <c r="T21" s="200"/>
      <c r="U21" s="198"/>
      <c r="V21" s="246" t="str">
        <f>IF(U22="","",IF(U22&gt;W22,"○",IF(U22&lt;W22,"●",IF(U22=W22,"△"))))</f>
        <v>○</v>
      </c>
      <c r="W21" s="198"/>
      <c r="X21" s="199"/>
      <c r="Y21" s="227" t="str">
        <f>IF(X22="","",IF(X22&gt;Z22,"○",IF(X22&lt;Z22,"●",IF(X22=Z22,"△"))))</f>
        <v>○</v>
      </c>
      <c r="Z21" s="196"/>
      <c r="AA21" s="198"/>
      <c r="AB21" s="198"/>
      <c r="AC21" s="198"/>
      <c r="AD21" s="212"/>
      <c r="AE21" s="210"/>
      <c r="AF21" s="213"/>
      <c r="AG21" s="201">
        <f>COUNTIF(C21:AE21,"○")</f>
        <v>4</v>
      </c>
      <c r="AH21" s="201">
        <f>COUNTIF(C21:AE21,"●")</f>
        <v>1</v>
      </c>
      <c r="AI21" s="201">
        <f>COUNTIF(C21:AE21,"△")</f>
        <v>0</v>
      </c>
      <c r="AJ21" s="201">
        <f>SUM(C22,F22,I22,L22,O22,R22,U22,X22,AA22,AD22)</f>
        <v>12</v>
      </c>
      <c r="AK21" s="205">
        <f>SUM(E22,H22,K22,N22,Q22,T22,W22,Z22,AC22,AF22,I19)</f>
        <v>4</v>
      </c>
      <c r="AL21" s="203">
        <f>SUM((AG21*3)+(AI21*1))</f>
        <v>12</v>
      </c>
    </row>
    <row r="22" spans="1:38" ht="21" customHeight="1">
      <c r="A22" s="366"/>
      <c r="B22" s="197" t="s">
        <v>333</v>
      </c>
      <c r="C22" s="199">
        <f>AF4</f>
        <v>1</v>
      </c>
      <c r="D22" s="198" t="s">
        <v>421</v>
      </c>
      <c r="E22" s="196">
        <f>AD4</f>
        <v>0</v>
      </c>
      <c r="F22" s="198">
        <f>AF4</f>
        <v>1</v>
      </c>
      <c r="G22" s="198" t="s">
        <v>421</v>
      </c>
      <c r="H22" s="200">
        <f>AD4</f>
        <v>0</v>
      </c>
      <c r="I22" s="198" t="str">
        <f>AF8</f>
        <v/>
      </c>
      <c r="J22" s="198"/>
      <c r="K22" s="200" t="str">
        <f>AD8</f>
        <v/>
      </c>
      <c r="L22" s="198" t="str">
        <f>AF10</f>
        <v/>
      </c>
      <c r="M22" s="198"/>
      <c r="N22" s="200" t="str">
        <f>AD10</f>
        <v/>
      </c>
      <c r="O22" s="198">
        <f>AF12</f>
        <v>0</v>
      </c>
      <c r="P22" s="198" t="s">
        <v>420</v>
      </c>
      <c r="Q22" s="200">
        <f>AD12</f>
        <v>2</v>
      </c>
      <c r="R22" s="198"/>
      <c r="S22" s="198"/>
      <c r="T22" s="200"/>
      <c r="U22" s="198">
        <f>AF16</f>
        <v>6</v>
      </c>
      <c r="V22" s="198" t="s">
        <v>421</v>
      </c>
      <c r="W22" s="198">
        <f>AD16</f>
        <v>1</v>
      </c>
      <c r="X22" s="199">
        <f>AF18</f>
        <v>4</v>
      </c>
      <c r="Y22" s="198" t="s">
        <v>420</v>
      </c>
      <c r="Z22" s="196">
        <f>AD18</f>
        <v>1</v>
      </c>
      <c r="AA22" s="198"/>
      <c r="AB22" s="198"/>
      <c r="AC22" s="198"/>
      <c r="AD22" s="212"/>
      <c r="AE22" s="210"/>
      <c r="AF22" s="213"/>
      <c r="AG22" s="201"/>
      <c r="AH22" s="201"/>
      <c r="AI22" s="201"/>
      <c r="AJ22" s="201"/>
      <c r="AK22" s="199"/>
      <c r="AL22" s="202"/>
    </row>
    <row r="23" spans="1:38" ht="21" customHeight="1"/>
    <row r="24" spans="1:38" ht="21" customHeight="1"/>
  </sheetData>
  <mergeCells count="21">
    <mergeCell ref="A7:A8"/>
    <mergeCell ref="C1:V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3:A4"/>
    <mergeCell ref="A5:A6"/>
    <mergeCell ref="A21:A22"/>
    <mergeCell ref="A9:A10"/>
    <mergeCell ref="A11:A12"/>
    <mergeCell ref="A13:A14"/>
    <mergeCell ref="A15:A16"/>
    <mergeCell ref="A17:A18"/>
    <mergeCell ref="A19:A20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pane ySplit="945" activePane="bottomLeft"/>
      <selection pane="bottomLeft" activeCell="M23" sqref="M23"/>
    </sheetView>
  </sheetViews>
  <sheetFormatPr defaultRowHeight="13.5"/>
  <cols>
    <col min="1" max="1" width="5" customWidth="1"/>
    <col min="2" max="2" width="6.2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38" width="5" customWidth="1"/>
  </cols>
  <sheetData>
    <row r="1" spans="1:38" ht="18.75" customHeight="1">
      <c r="C1" s="363" t="s">
        <v>368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</row>
    <row r="2" spans="1:38" ht="18.75" customHeight="1">
      <c r="A2" s="197"/>
      <c r="B2" s="197"/>
      <c r="C2" s="364" t="s">
        <v>369</v>
      </c>
      <c r="D2" s="365"/>
      <c r="E2" s="318"/>
      <c r="F2" s="364" t="s">
        <v>370</v>
      </c>
      <c r="G2" s="365"/>
      <c r="H2" s="318"/>
      <c r="I2" s="364" t="s">
        <v>371</v>
      </c>
      <c r="J2" s="365"/>
      <c r="K2" s="318"/>
      <c r="L2" s="364" t="s">
        <v>372</v>
      </c>
      <c r="M2" s="365"/>
      <c r="N2" s="318"/>
      <c r="O2" s="364" t="s">
        <v>373</v>
      </c>
      <c r="P2" s="365"/>
      <c r="Q2" s="318"/>
      <c r="R2" s="364" t="s">
        <v>374</v>
      </c>
      <c r="S2" s="365"/>
      <c r="T2" s="318"/>
      <c r="U2" s="364" t="s">
        <v>375</v>
      </c>
      <c r="V2" s="365"/>
      <c r="W2" s="318"/>
      <c r="X2" s="364" t="s">
        <v>376</v>
      </c>
      <c r="Y2" s="365"/>
      <c r="Z2" s="318"/>
      <c r="AA2" s="364" t="s">
        <v>377</v>
      </c>
      <c r="AB2" s="365"/>
      <c r="AC2" s="318"/>
      <c r="AD2" s="364" t="s">
        <v>378</v>
      </c>
      <c r="AE2" s="365"/>
      <c r="AF2" s="318"/>
      <c r="AG2" s="201" t="s">
        <v>335</v>
      </c>
      <c r="AH2" s="201" t="s">
        <v>336</v>
      </c>
      <c r="AI2" s="201" t="s">
        <v>337</v>
      </c>
      <c r="AJ2" s="201" t="s">
        <v>338</v>
      </c>
      <c r="AK2" s="199" t="s">
        <v>339</v>
      </c>
      <c r="AL2" s="203" t="s">
        <v>340</v>
      </c>
    </row>
    <row r="3" spans="1:38" ht="21" customHeight="1">
      <c r="A3" s="366" t="str">
        <f>C2</f>
        <v>住吉</v>
      </c>
      <c r="B3" s="197" t="s">
        <v>334</v>
      </c>
      <c r="C3" s="212"/>
      <c r="D3" s="210"/>
      <c r="E3" s="213"/>
      <c r="F3" s="198"/>
      <c r="G3" s="206" t="str">
        <f>IF(F4="","",IF(F4&gt;H4,"○",IF(F4&lt;H4,"●",IF(F4=H4,"△"))))</f>
        <v>○</v>
      </c>
      <c r="H3" s="200"/>
      <c r="I3" s="198"/>
      <c r="J3" s="246" t="str">
        <f>IF(I4="","",IF(I4&gt;K4,"○",IF(I4&lt;K4,"●",IF(I4=K4,"△"))))</f>
        <v>○</v>
      </c>
      <c r="K3" s="200"/>
      <c r="L3" s="198"/>
      <c r="M3" s="235" t="str">
        <f>IF(L4="","",IF(L4&gt;N4,"○",IF(L4&lt;N4,"●",IF(L4=N4,"△"))))</f>
        <v>○</v>
      </c>
      <c r="N3" s="200"/>
      <c r="O3" s="198"/>
      <c r="P3" s="206" t="str">
        <f>IF(O4="","",IF(O4&gt;Q4,"○",IF(O4&lt;Q4,"●",IF(O4=Q4,"△"))))</f>
        <v>●</v>
      </c>
      <c r="Q3" s="200"/>
      <c r="R3" s="198"/>
      <c r="S3" s="206" t="str">
        <f>IF(R4="","",IF(R4&gt;T4,"○",IF(R4&lt;T4,"●",IF(R4=T4,"△"))))</f>
        <v>○</v>
      </c>
      <c r="T3" s="200"/>
      <c r="U3" s="198"/>
      <c r="V3" s="240" t="str">
        <f>IF(U4="","",IF(U4&gt;W4,"○",IF(U4&lt;W4,"●",IF(U4=W4,"△"))))</f>
        <v>△</v>
      </c>
      <c r="W3" s="198"/>
      <c r="X3" s="199"/>
      <c r="Y3" s="246" t="str">
        <f>IF(X4="","",IF(X4&gt;Z4,"○",IF(X4&lt;Z4,"●",IF(X4=Z4,"△"))))</f>
        <v>●</v>
      </c>
      <c r="Z3" s="196"/>
      <c r="AA3" s="198"/>
      <c r="AB3" s="198"/>
      <c r="AC3" s="198"/>
      <c r="AD3" s="199"/>
      <c r="AE3" s="206" t="str">
        <f>IF(AD4="","",IF(AD4&gt;AF4,"○",IF(AD4&lt;AF4,"●",IF(AD4=AF4,"△"))))</f>
        <v>○</v>
      </c>
      <c r="AF3" s="196"/>
      <c r="AG3" s="201">
        <f>COUNTIF(C3:AE3,"○")</f>
        <v>5</v>
      </c>
      <c r="AH3" s="201">
        <f>COUNTIF(C3:AE3,"●")</f>
        <v>2</v>
      </c>
      <c r="AI3" s="201">
        <f>COUNTIF(C3:AE3,"△")</f>
        <v>1</v>
      </c>
      <c r="AJ3" s="201">
        <f>SUM(C4,F4,I4,L4,O4,R4,U4,X4,AA4,AD4)</f>
        <v>11</v>
      </c>
      <c r="AK3" s="205">
        <f>SUM(E4,H4,K4,N4,Q4,T4,W4,Z4,AC4,AF4,I1)</f>
        <v>6</v>
      </c>
      <c r="AL3" s="203">
        <f>SUM((AG3*3)+(AI3*1))</f>
        <v>16</v>
      </c>
    </row>
    <row r="4" spans="1:38" ht="21" customHeight="1">
      <c r="A4" s="366"/>
      <c r="B4" s="197" t="s">
        <v>333</v>
      </c>
      <c r="C4" s="212"/>
      <c r="D4" s="210"/>
      <c r="E4" s="213"/>
      <c r="F4" s="198">
        <f>IF('３部'!C7="","",'３部'!C7)</f>
        <v>2</v>
      </c>
      <c r="G4" s="198" t="s">
        <v>367</v>
      </c>
      <c r="H4" s="200">
        <f>IF('３部'!D7="","",'３部'!D7)</f>
        <v>0</v>
      </c>
      <c r="I4" s="198">
        <f>IF('３部'!M19="","",'３部'!M19)</f>
        <v>1</v>
      </c>
      <c r="J4" s="198" t="s">
        <v>421</v>
      </c>
      <c r="K4" s="200">
        <f>IF('３部'!N19="","",'３部'!N19)</f>
        <v>0</v>
      </c>
      <c r="L4" s="198">
        <f>IF('３部'!I17="","",'３部'!I17)</f>
        <v>1</v>
      </c>
      <c r="M4" s="198" t="s">
        <v>421</v>
      </c>
      <c r="N4" s="200">
        <f>IF('３部'!H17="","",'３部'!H17)</f>
        <v>0</v>
      </c>
      <c r="O4" s="198">
        <f>IF('３部'!I7="","",'３部'!I7)</f>
        <v>0</v>
      </c>
      <c r="P4" s="198" t="s">
        <v>367</v>
      </c>
      <c r="Q4" s="200">
        <f>IF('３部'!H7="","",'３部'!H7)</f>
        <v>3</v>
      </c>
      <c r="R4" s="198">
        <f>IF('３部'!C11="","",'３部'!C11)</f>
        <v>3</v>
      </c>
      <c r="S4" s="198" t="s">
        <v>353</v>
      </c>
      <c r="T4" s="200">
        <f>IF('３部'!D11="","",'３部'!D11)</f>
        <v>0</v>
      </c>
      <c r="U4" s="198">
        <f>IF('３部'!I23="","",'３部'!I23)</f>
        <v>0</v>
      </c>
      <c r="V4" s="198" t="s">
        <v>421</v>
      </c>
      <c r="W4" s="198">
        <f>IF('３部'!H23="","",'３部'!H23)</f>
        <v>0</v>
      </c>
      <c r="X4" s="199">
        <f>IF('３部'!I19="","",'３部'!I19)</f>
        <v>1</v>
      </c>
      <c r="Y4" s="198" t="s">
        <v>421</v>
      </c>
      <c r="Z4" s="196">
        <f>IF('３部'!H19="","",'３部'!H19)</f>
        <v>3</v>
      </c>
      <c r="AA4" s="198"/>
      <c r="AB4" s="198"/>
      <c r="AC4" s="198"/>
      <c r="AD4" s="199">
        <f>IF('３部'!J11="","",'３部'!J11)</f>
        <v>3</v>
      </c>
      <c r="AE4" s="198" t="s">
        <v>353</v>
      </c>
      <c r="AF4" s="196">
        <f>IF('３部'!K11="","",'３部'!K11)</f>
        <v>0</v>
      </c>
      <c r="AG4" s="201"/>
      <c r="AH4" s="201"/>
      <c r="AI4" s="201"/>
      <c r="AJ4" s="201"/>
      <c r="AK4" s="199"/>
      <c r="AL4" s="202"/>
    </row>
    <row r="5" spans="1:38" ht="21" customHeight="1">
      <c r="A5" s="366" t="str">
        <f>F2</f>
        <v>金池長浜</v>
      </c>
      <c r="B5" s="197" t="s">
        <v>334</v>
      </c>
      <c r="C5" s="199"/>
      <c r="D5" s="206" t="str">
        <f>IF(C6="","",IF(C6&gt;E6,"○",IF(C6&lt;E6,"●",IF(C6=E6,"△"))))</f>
        <v>●</v>
      </c>
      <c r="E5" s="196"/>
      <c r="F5" s="210"/>
      <c r="G5" s="210"/>
      <c r="H5" s="211"/>
      <c r="I5" s="198"/>
      <c r="J5" s="206" t="str">
        <f>IF(I6="","",IF(I6&gt;K6,"○",IF(I6&lt;K6,"●",IF(I6=K6,"△"))))</f>
        <v>△</v>
      </c>
      <c r="K5" s="200"/>
      <c r="L5" s="198"/>
      <c r="M5" s="206" t="str">
        <f>IF(L6="","",IF(L6&gt;N6,"○",IF(L6&lt;N6,"●",IF(L6=N6,"△"))))</f>
        <v>○</v>
      </c>
      <c r="N5" s="200"/>
      <c r="O5" s="198"/>
      <c r="P5" s="206" t="str">
        <f>IF(O6="","",IF(O6&gt;Q6,"○",IF(O6&lt;Q6,"●",IF(O6=Q6,"△"))))</f>
        <v>●</v>
      </c>
      <c r="Q5" s="200"/>
      <c r="R5" s="198"/>
      <c r="S5" s="235" t="str">
        <f>IF(R6="","",IF(R6&gt;T6,"○",IF(R6&lt;T6,"●",IF(R6=T6,"△"))))</f>
        <v/>
      </c>
      <c r="T5" s="200"/>
      <c r="U5" s="198"/>
      <c r="V5" s="198"/>
      <c r="W5" s="198"/>
      <c r="X5" s="199"/>
      <c r="Y5" s="246" t="str">
        <f>IF(X6="","",IF(X6&gt;Z6,"○",IF(X6&lt;Z6,"●",IF(X6=Z6,"△"))))</f>
        <v>○</v>
      </c>
      <c r="Z5" s="196"/>
      <c r="AA5" s="198"/>
      <c r="AB5" s="246" t="str">
        <f>IF(AA6="","",IF(AA6&gt;AC6,"○",IF(AA6&lt;AC6,"●",IF(AA6=AC6,"△"))))</f>
        <v>○</v>
      </c>
      <c r="AC5" s="198"/>
      <c r="AD5" s="199"/>
      <c r="AE5" s="246" t="str">
        <f>IF(AD6="","",IF(AD6&gt;AF6,"○",IF(AD6&lt;AF6,"●",IF(AD6=AF6,"△"))))</f>
        <v/>
      </c>
      <c r="AF5" s="196"/>
      <c r="AG5" s="201">
        <f>COUNTIF(C5:AE5,"○")</f>
        <v>3</v>
      </c>
      <c r="AH5" s="201">
        <f>COUNTIF(C5:AE5,"●")</f>
        <v>2</v>
      </c>
      <c r="AI5" s="201">
        <f>COUNTIF(C5:AE5,"△")</f>
        <v>1</v>
      </c>
      <c r="AJ5" s="201">
        <f>SUM(C6,F6,I6,L6,O6,R6,U6,X6,AA6,AD6)</f>
        <v>13</v>
      </c>
      <c r="AK5" s="205">
        <f>SUM(E6,H6,K6,N6,Q6,T6,W6,Z6,AC6,AF6,I3)</f>
        <v>12</v>
      </c>
      <c r="AL5" s="203">
        <f>SUM((AG5*3)+(AI5*1))</f>
        <v>10</v>
      </c>
    </row>
    <row r="6" spans="1:38" ht="21" customHeight="1">
      <c r="A6" s="366"/>
      <c r="B6" s="197" t="s">
        <v>333</v>
      </c>
      <c r="C6" s="199">
        <f>H4</f>
        <v>0</v>
      </c>
      <c r="D6" s="198" t="s">
        <v>367</v>
      </c>
      <c r="E6" s="196">
        <f>F4</f>
        <v>2</v>
      </c>
      <c r="F6" s="210"/>
      <c r="G6" s="210"/>
      <c r="H6" s="211"/>
      <c r="I6" s="198">
        <f>IF('３部'!J7="","",'３部'!J7)</f>
        <v>3</v>
      </c>
      <c r="J6" s="198" t="s">
        <v>367</v>
      </c>
      <c r="K6" s="200">
        <f>IF('３部'!K7="","",'３部'!K7)</f>
        <v>3</v>
      </c>
      <c r="L6" s="198">
        <f>IF('３部'!F13="","",'３部'!F13)</f>
        <v>6</v>
      </c>
      <c r="M6" s="198" t="s">
        <v>353</v>
      </c>
      <c r="N6" s="200">
        <f>IF('３部'!E13="","",'３部'!E13)</f>
        <v>3</v>
      </c>
      <c r="O6" s="198">
        <f>IF('３部'!K13="","",'３部'!K13)</f>
        <v>0</v>
      </c>
      <c r="P6" s="198" t="s">
        <v>353</v>
      </c>
      <c r="Q6" s="200">
        <f>IF('３部'!J13="","",'３部'!J13)</f>
        <v>4</v>
      </c>
      <c r="R6" s="198" t="str">
        <f>IF('３部'!E17="","",'３部'!E17)</f>
        <v/>
      </c>
      <c r="S6" s="198"/>
      <c r="T6" s="200" t="str">
        <f>IF('３部'!F17="","",'３部'!F17)</f>
        <v/>
      </c>
      <c r="U6" s="198"/>
      <c r="V6" s="198"/>
      <c r="W6" s="198"/>
      <c r="X6" s="199">
        <f>IF('３部'!D19="","",'３部'!D19)</f>
        <v>1</v>
      </c>
      <c r="Y6" s="198" t="s">
        <v>421</v>
      </c>
      <c r="Z6" s="196">
        <f>IF('３部'!C19="","",'３部'!C19)</f>
        <v>0</v>
      </c>
      <c r="AA6" s="198">
        <f>IF('３部'!K23="","",'３部'!K23)</f>
        <v>3</v>
      </c>
      <c r="AB6" s="198" t="s">
        <v>421</v>
      </c>
      <c r="AC6" s="198">
        <f>IF('３部'!J23="","",'３部'!J23)</f>
        <v>0</v>
      </c>
      <c r="AD6" s="199"/>
      <c r="AE6" s="198"/>
      <c r="AF6" s="196"/>
      <c r="AG6" s="201"/>
      <c r="AH6" s="201"/>
      <c r="AI6" s="201"/>
      <c r="AJ6" s="201"/>
      <c r="AK6" s="199"/>
      <c r="AL6" s="202"/>
    </row>
    <row r="7" spans="1:38" ht="21" customHeight="1">
      <c r="A7" s="366" t="str">
        <f>I2</f>
        <v>大在</v>
      </c>
      <c r="B7" s="197" t="s">
        <v>334</v>
      </c>
      <c r="C7" s="199"/>
      <c r="D7" s="246" t="str">
        <f>IF(C8="","",IF(C8&gt;E8,"○",IF(C8&lt;E8,"●",IF(C8=E8,"△"))))</f>
        <v>●</v>
      </c>
      <c r="E7" s="196"/>
      <c r="F7" s="198"/>
      <c r="G7" s="206" t="str">
        <f>IF(F8="","",IF(F8&gt;H8,"○",IF(F8&lt;H8,"●",IF(F8=H8,"△"))))</f>
        <v>△</v>
      </c>
      <c r="H7" s="200"/>
      <c r="I7" s="210"/>
      <c r="J7" s="210"/>
      <c r="K7" s="211"/>
      <c r="L7" s="198"/>
      <c r="M7" s="206" t="str">
        <f>IF(L8="","",IF(L8&gt;N8,"○",IF(L8&lt;N8,"●",IF(L8=N8,"△"))))</f>
        <v>○</v>
      </c>
      <c r="N7" s="200"/>
      <c r="O7" s="198"/>
      <c r="P7" s="198"/>
      <c r="Q7" s="200"/>
      <c r="R7" s="198"/>
      <c r="S7" s="198"/>
      <c r="T7" s="200"/>
      <c r="U7" s="198"/>
      <c r="V7" s="198"/>
      <c r="W7" s="198"/>
      <c r="X7" s="199"/>
      <c r="Y7" s="206" t="str">
        <f>IF(X8="","",IF(X8&gt;Z8,"○",IF(X8&lt;Z8,"●",IF(X8=Z8,"△"))))</f>
        <v>○</v>
      </c>
      <c r="Z7" s="196"/>
      <c r="AA7" s="198"/>
      <c r="AB7" s="235" t="str">
        <f>IF(AA8="","",IF(AA8&gt;AC8,"○",IF(AA8&lt;AC8,"●",IF(AA8=AC8,"△"))))</f>
        <v>●</v>
      </c>
      <c r="AC7" s="198"/>
      <c r="AD7" s="199"/>
      <c r="AE7" s="206" t="str">
        <f>IF(AD8="","",IF(AD8&gt;AF8,"○",IF(AD8&lt;AF8,"●",IF(AD8=AF8,"△"))))</f>
        <v>△</v>
      </c>
      <c r="AF7" s="196"/>
      <c r="AG7" s="201">
        <f>COUNTIF(C7:AE7,"○")</f>
        <v>2</v>
      </c>
      <c r="AH7" s="201">
        <f>COUNTIF(C7:AE7,"●")</f>
        <v>2</v>
      </c>
      <c r="AI7" s="201">
        <f>COUNTIF(C7:AE7,"△")</f>
        <v>2</v>
      </c>
      <c r="AJ7" s="201">
        <f>SUM(C8,F8,I8,L8,O8,R8,U8,X8,AA8,AD8)</f>
        <v>11</v>
      </c>
      <c r="AK7" s="205">
        <f>SUM(E8,H8,K8,N8,Q8,T8,W8,Z8,AC8,AF8,I5)</f>
        <v>9</v>
      </c>
      <c r="AL7" s="203">
        <f>SUM((AG7*3)+(AI7*1))</f>
        <v>8</v>
      </c>
    </row>
    <row r="8" spans="1:38" ht="21" customHeight="1">
      <c r="A8" s="366"/>
      <c r="B8" s="197" t="s">
        <v>333</v>
      </c>
      <c r="C8" s="199">
        <f>K4</f>
        <v>0</v>
      </c>
      <c r="D8" s="198" t="s">
        <v>421</v>
      </c>
      <c r="E8" s="196">
        <f>I4</f>
        <v>1</v>
      </c>
      <c r="F8" s="198">
        <f>K6</f>
        <v>3</v>
      </c>
      <c r="G8" s="198" t="s">
        <v>367</v>
      </c>
      <c r="H8" s="200">
        <f>I6</f>
        <v>3</v>
      </c>
      <c r="I8" s="210"/>
      <c r="J8" s="210"/>
      <c r="K8" s="211"/>
      <c r="L8" s="198">
        <f>IF('３部'!E7="","",'３部'!E7)</f>
        <v>3</v>
      </c>
      <c r="M8" s="198" t="s">
        <v>367</v>
      </c>
      <c r="N8" s="200">
        <f>IF('３部'!F7="","",'３部'!F7)</f>
        <v>0</v>
      </c>
      <c r="O8" s="198"/>
      <c r="P8" s="198"/>
      <c r="Q8" s="200"/>
      <c r="R8" s="198"/>
      <c r="S8" s="198"/>
      <c r="T8" s="200"/>
      <c r="U8" s="198"/>
      <c r="V8" s="198"/>
      <c r="W8" s="198"/>
      <c r="X8" s="199">
        <f>IF('３部'!M11="","",'３部'!M11)</f>
        <v>1</v>
      </c>
      <c r="Y8" s="198" t="s">
        <v>353</v>
      </c>
      <c r="Z8" s="196">
        <f>IF('３部'!N11="","",'３部'!N11)</f>
        <v>0</v>
      </c>
      <c r="AA8" s="198">
        <f>IF('３部'!H15="","",'３部'!H15)</f>
        <v>1</v>
      </c>
      <c r="AB8" s="198" t="s">
        <v>421</v>
      </c>
      <c r="AC8" s="198">
        <f>IF('３部'!I15="","",'３部'!I15)</f>
        <v>2</v>
      </c>
      <c r="AD8" s="199">
        <f>IF('３部'!F11="","",'３部'!F11)</f>
        <v>3</v>
      </c>
      <c r="AE8" s="198" t="s">
        <v>353</v>
      </c>
      <c r="AF8" s="196">
        <f>IF('３部'!E11="","",'３部'!E11)</f>
        <v>3</v>
      </c>
      <c r="AG8" s="201"/>
      <c r="AH8" s="201"/>
      <c r="AI8" s="201"/>
      <c r="AJ8" s="201"/>
      <c r="AK8" s="199"/>
      <c r="AL8" s="202"/>
    </row>
    <row r="9" spans="1:38" ht="21" customHeight="1">
      <c r="A9" s="366" t="str">
        <f>L2</f>
        <v>日岡</v>
      </c>
      <c r="B9" s="197" t="s">
        <v>334</v>
      </c>
      <c r="C9" s="199"/>
      <c r="D9" s="235" t="str">
        <f>IF(C10="","",IF(C10&gt;E10,"○",IF(C10&lt;E10,"●",IF(C10=E10,"△"))))</f>
        <v>●</v>
      </c>
      <c r="E9" s="196"/>
      <c r="F9" s="198"/>
      <c r="G9" s="206" t="str">
        <f>IF(F10="","",IF(F10&gt;H10,"○",IF(F10&lt;H10,"●",IF(F10=H10,"△"))))</f>
        <v>●</v>
      </c>
      <c r="H9" s="200"/>
      <c r="I9" s="198"/>
      <c r="J9" s="206" t="str">
        <f>IF(I10="","",IF(I10&gt;K10,"○",IF(I10&lt;K10,"●",IF(I10=K10,"△"))))</f>
        <v>●</v>
      </c>
      <c r="K9" s="200"/>
      <c r="L9" s="210"/>
      <c r="M9" s="210"/>
      <c r="N9" s="211"/>
      <c r="O9" s="198"/>
      <c r="P9" s="206" t="str">
        <f>IF(O10="","",IF(O10&gt;Q10,"○",IF(O10&lt;Q10,"●",IF(O10=Q10,"△"))))</f>
        <v>●</v>
      </c>
      <c r="Q9" s="200"/>
      <c r="R9" s="198"/>
      <c r="S9" s="198"/>
      <c r="T9" s="200"/>
      <c r="U9" s="198"/>
      <c r="V9" s="235" t="str">
        <f>IF(U10="","",IF(U10&gt;W10,"○",IF(U10&lt;W10,"●",IF(U10=W10,"△"))))</f>
        <v>●</v>
      </c>
      <c r="W9" s="198"/>
      <c r="X9" s="199"/>
      <c r="Y9" s="198"/>
      <c r="Z9" s="196"/>
      <c r="AA9" s="198"/>
      <c r="AB9" s="246" t="str">
        <f>IF(AA10="","",IF(AA10&gt;AC10,"○",IF(AA10&lt;AC10,"●",IF(AA10=AC10,"△"))))</f>
        <v>●</v>
      </c>
      <c r="AC9" s="198"/>
      <c r="AD9" s="199"/>
      <c r="AE9" s="246" t="str">
        <f>IF(AD10="","",IF(AD10&gt;AF10,"○",IF(AD10&lt;AF10,"●",IF(AD10=AF10,"△"))))</f>
        <v>●</v>
      </c>
      <c r="AF9" s="196"/>
      <c r="AG9" s="201">
        <f>COUNTIF(C9:AE9,"○")</f>
        <v>0</v>
      </c>
      <c r="AH9" s="201">
        <f>COUNTIF(C9:AE9,"●")</f>
        <v>7</v>
      </c>
      <c r="AI9" s="201">
        <f>COUNTIF(C9:AE9,"△")</f>
        <v>0</v>
      </c>
      <c r="AJ9" s="201">
        <f>SUM(C10,F10,I10,L10,O10,R10,U10,X10,AA10,AD10)</f>
        <v>3</v>
      </c>
      <c r="AK9" s="205">
        <f>SUM(E10,H10,K10,N10,Q10,T10,W10,Z10,AC10,AF10,I7)</f>
        <v>34</v>
      </c>
      <c r="AL9" s="203">
        <f>SUM((AG9*3)+(AI9*1))</f>
        <v>0</v>
      </c>
    </row>
    <row r="10" spans="1:38" ht="21" customHeight="1">
      <c r="A10" s="366"/>
      <c r="B10" s="197" t="s">
        <v>333</v>
      </c>
      <c r="C10" s="199">
        <f>N4</f>
        <v>0</v>
      </c>
      <c r="D10" s="198" t="s">
        <v>421</v>
      </c>
      <c r="E10" s="196">
        <f>L4</f>
        <v>1</v>
      </c>
      <c r="F10" s="198">
        <f>N6</f>
        <v>3</v>
      </c>
      <c r="G10" s="198" t="s">
        <v>353</v>
      </c>
      <c r="H10" s="200">
        <f>L6</f>
        <v>6</v>
      </c>
      <c r="I10" s="198">
        <f>N8</f>
        <v>0</v>
      </c>
      <c r="J10" s="198" t="s">
        <v>367</v>
      </c>
      <c r="K10" s="200">
        <f>L8</f>
        <v>3</v>
      </c>
      <c r="L10" s="210"/>
      <c r="M10" s="210"/>
      <c r="N10" s="211"/>
      <c r="O10" s="198">
        <f>IF('３部'!M7="","",'３部'!M7)</f>
        <v>0</v>
      </c>
      <c r="P10" s="198" t="s">
        <v>367</v>
      </c>
      <c r="Q10" s="200">
        <f>IF('３部'!N7="","",'３部'!N7)</f>
        <v>5</v>
      </c>
      <c r="R10" s="198"/>
      <c r="S10" s="198"/>
      <c r="T10" s="200"/>
      <c r="U10" s="198">
        <f>IF('３部'!C17="","",'３部'!C17)</f>
        <v>0</v>
      </c>
      <c r="V10" s="198" t="s">
        <v>421</v>
      </c>
      <c r="W10" s="198">
        <f>IF('３部'!D17="","",'３部'!D17)</f>
        <v>7</v>
      </c>
      <c r="X10" s="199"/>
      <c r="Y10" s="198"/>
      <c r="Z10" s="196"/>
      <c r="AA10" s="198">
        <f>IF('３部'!H21="","",'３部'!H21)</f>
        <v>0</v>
      </c>
      <c r="AB10" s="198" t="s">
        <v>421</v>
      </c>
      <c r="AC10" s="198">
        <f>IF('３部'!I21="","",'３部'!I21)</f>
        <v>8</v>
      </c>
      <c r="AD10" s="199">
        <f>IF('３部'!M21="","",'３部'!M21)</f>
        <v>0</v>
      </c>
      <c r="AE10" s="198" t="s">
        <v>421</v>
      </c>
      <c r="AF10" s="196">
        <f>IF('３部'!N21="","",'３部'!N21)</f>
        <v>4</v>
      </c>
      <c r="AG10" s="201"/>
      <c r="AH10" s="201"/>
      <c r="AI10" s="201"/>
      <c r="AJ10" s="201"/>
      <c r="AK10" s="199"/>
      <c r="AL10" s="202"/>
    </row>
    <row r="11" spans="1:38" ht="21" customHeight="1">
      <c r="A11" s="366" t="str">
        <f>O2</f>
        <v>西の台</v>
      </c>
      <c r="B11" s="197" t="s">
        <v>334</v>
      </c>
      <c r="C11" s="199"/>
      <c r="D11" s="206" t="str">
        <f>IF(C12="","",IF(C12&gt;E12,"○",IF(C12&lt;E12,"●",IF(C12=E12,"△"))))</f>
        <v>○</v>
      </c>
      <c r="E11" s="196"/>
      <c r="F11" s="198"/>
      <c r="G11" s="206" t="str">
        <f>IF(F12="","",IF(F12&gt;H12,"○",IF(F12&lt;H12,"●",IF(F12=H12,"△"))))</f>
        <v>○</v>
      </c>
      <c r="H11" s="200"/>
      <c r="I11" s="198"/>
      <c r="J11" s="198"/>
      <c r="K11" s="200"/>
      <c r="L11" s="198"/>
      <c r="M11" s="206" t="str">
        <f>IF(L12="","",IF(L12&gt;N12,"○",IF(L12&lt;N12,"●",IF(L12=N12,"△"))))</f>
        <v>○</v>
      </c>
      <c r="N11" s="200"/>
      <c r="O11" s="210"/>
      <c r="P11" s="210"/>
      <c r="Q11" s="211"/>
      <c r="R11" s="198"/>
      <c r="S11" s="198"/>
      <c r="T11" s="200"/>
      <c r="U11" s="198"/>
      <c r="V11" s="206" t="str">
        <f>IF(U12="","",IF(U12&gt;W12,"○",IF(U12&lt;W12,"●",IF(U12=W12,"△"))))</f>
        <v>○</v>
      </c>
      <c r="W11" s="198"/>
      <c r="X11" s="199"/>
      <c r="Y11" s="198"/>
      <c r="Z11" s="196"/>
      <c r="AA11" s="198"/>
      <c r="AB11" s="246" t="str">
        <f>IF(AA12="","",IF(AA12&gt;AC12,"○",IF(AA12&lt;AC12,"●",IF(AA12=AC12,"△"))))</f>
        <v>○</v>
      </c>
      <c r="AC11" s="198"/>
      <c r="AD11" s="199"/>
      <c r="AE11" s="246" t="str">
        <f>IF(AD12="","",IF(AD12&gt;AF12,"○",IF(AD12&lt;AF12,"●",IF(AD12=AF12,"△"))))</f>
        <v>○</v>
      </c>
      <c r="AF11" s="196"/>
      <c r="AG11" s="201">
        <f>COUNTIF(C11:AE11,"○")</f>
        <v>6</v>
      </c>
      <c r="AH11" s="201">
        <f>COUNTIF(C11:AE11,"●")</f>
        <v>0</v>
      </c>
      <c r="AI11" s="201">
        <f>COUNTIF(C11:AE11,"△")</f>
        <v>0</v>
      </c>
      <c r="AJ11" s="201">
        <f>SUM(C12,F12,I12,L12,O12,R12,U12,X12,AA12,AD12)</f>
        <v>20</v>
      </c>
      <c r="AK11" s="205">
        <f>SUM(E12,H12,K12,N12,Q12,T12,W12,Z12,AC12,AF12,I9)</f>
        <v>2</v>
      </c>
      <c r="AL11" s="203">
        <f>SUM((AG11*3)+(AI11*1))</f>
        <v>18</v>
      </c>
    </row>
    <row r="12" spans="1:38" ht="21" customHeight="1">
      <c r="A12" s="366"/>
      <c r="B12" s="197" t="s">
        <v>333</v>
      </c>
      <c r="C12" s="199">
        <f>Q4</f>
        <v>3</v>
      </c>
      <c r="D12" s="198" t="s">
        <v>367</v>
      </c>
      <c r="E12" s="196">
        <f>O4</f>
        <v>0</v>
      </c>
      <c r="F12" s="198">
        <f>Q6</f>
        <v>4</v>
      </c>
      <c r="G12" s="198" t="s">
        <v>353</v>
      </c>
      <c r="H12" s="200">
        <f>O6</f>
        <v>0</v>
      </c>
      <c r="I12" s="198"/>
      <c r="J12" s="198"/>
      <c r="K12" s="200"/>
      <c r="L12" s="198">
        <f>Q10</f>
        <v>5</v>
      </c>
      <c r="M12" s="198" t="s">
        <v>367</v>
      </c>
      <c r="N12" s="200">
        <f>O10</f>
        <v>0</v>
      </c>
      <c r="O12" s="210"/>
      <c r="P12" s="210"/>
      <c r="Q12" s="211"/>
      <c r="R12" s="198"/>
      <c r="S12" s="198"/>
      <c r="T12" s="200"/>
      <c r="U12" s="198">
        <f>IF('３部'!C13="","",'３部'!C13)</f>
        <v>3</v>
      </c>
      <c r="V12" s="198" t="s">
        <v>353</v>
      </c>
      <c r="W12" s="198">
        <f>IF('３部'!D13="","",'３部'!D13)</f>
        <v>1</v>
      </c>
      <c r="X12" s="199"/>
      <c r="Y12" s="198"/>
      <c r="Z12" s="196"/>
      <c r="AA12" s="198">
        <f>IF('３部'!C15="","",'３部'!C15)</f>
        <v>4</v>
      </c>
      <c r="AB12" s="198" t="s">
        <v>421</v>
      </c>
      <c r="AC12" s="198">
        <f>IF('３部'!D15="","",'３部'!D15)</f>
        <v>1</v>
      </c>
      <c r="AD12" s="199">
        <f>IF('３部'!F21="","",'３部'!F21)</f>
        <v>1</v>
      </c>
      <c r="AE12" s="198" t="s">
        <v>421</v>
      </c>
      <c r="AF12" s="196">
        <f>IF('３部'!E21="","",'３部'!E21)</f>
        <v>0</v>
      </c>
      <c r="AG12" s="201"/>
      <c r="AH12" s="201"/>
      <c r="AI12" s="201"/>
      <c r="AJ12" s="201"/>
      <c r="AK12" s="199"/>
      <c r="AL12" s="202"/>
    </row>
    <row r="13" spans="1:38" ht="21" customHeight="1">
      <c r="A13" s="366" t="str">
        <f>R2</f>
        <v>三佐</v>
      </c>
      <c r="B13" s="197" t="s">
        <v>334</v>
      </c>
      <c r="C13" s="199"/>
      <c r="D13" s="206" t="str">
        <f>IF(C14="","",IF(C14&gt;E14,"○",IF(C14&lt;E14,"●",IF(C14=E14,"△"))))</f>
        <v/>
      </c>
      <c r="E13" s="196"/>
      <c r="F13" s="198"/>
      <c r="G13" s="235" t="str">
        <f>IF(F14="","",IF(F14&gt;H14,"○",IF(F14&lt;H14,"●",IF(F14=H14,"△"))))</f>
        <v/>
      </c>
      <c r="H13" s="200"/>
      <c r="I13" s="198"/>
      <c r="J13" s="198"/>
      <c r="K13" s="200"/>
      <c r="L13" s="198"/>
      <c r="M13" s="198"/>
      <c r="N13" s="200"/>
      <c r="O13" s="198"/>
      <c r="P13" s="198"/>
      <c r="Q13" s="200"/>
      <c r="R13" s="210"/>
      <c r="S13" s="210"/>
      <c r="T13" s="211"/>
      <c r="U13" s="198"/>
      <c r="V13" s="206" t="str">
        <f>IF(U14="","",IF(U14&gt;W14,"○",IF(U14&lt;W14,"●",IF(U14=W14,"△"))))</f>
        <v>●</v>
      </c>
      <c r="W13" s="198"/>
      <c r="X13" s="199"/>
      <c r="Y13" s="206" t="str">
        <f>IF(X14="","",IF(X14&gt;Z14,"○",IF(X14&lt;Z14,"●",IF(X14=Z14,"△"))))</f>
        <v>●</v>
      </c>
      <c r="Z13" s="196"/>
      <c r="AA13" s="198"/>
      <c r="AB13" s="198"/>
      <c r="AC13" s="198"/>
      <c r="AD13" s="199"/>
      <c r="AE13" s="206" t="str">
        <f>IF(AD14="","",IF(AD14&gt;AF14,"○",IF(AD14&lt;AF14,"●",IF(AD14=AF14,"△"))))</f>
        <v>●</v>
      </c>
      <c r="AF13" s="196"/>
      <c r="AG13" s="201">
        <f>COUNTIF(C13:AE13,"○")</f>
        <v>0</v>
      </c>
      <c r="AH13" s="201">
        <f>COUNTIF(C13:AE13,"●")</f>
        <v>3</v>
      </c>
      <c r="AI13" s="201">
        <f>COUNTIF(C13:AE13,"△")</f>
        <v>0</v>
      </c>
      <c r="AJ13" s="201">
        <f>SUM(C14,F14,I14,L14,O14,R14,U14,X14,AA14,AD14)</f>
        <v>1</v>
      </c>
      <c r="AK13" s="205">
        <f>SUM(E14,H14,K14,N14,Q14,T14,W14,Z14,AC14,AF14,I11)</f>
        <v>13</v>
      </c>
      <c r="AL13" s="203">
        <f>SUM((AG13*3)+(AI13*1))</f>
        <v>0</v>
      </c>
    </row>
    <row r="14" spans="1:38" ht="21" customHeight="1">
      <c r="A14" s="366"/>
      <c r="B14" s="197" t="s">
        <v>333</v>
      </c>
      <c r="C14" s="199"/>
      <c r="D14" s="198"/>
      <c r="E14" s="196"/>
      <c r="F14" s="198" t="str">
        <f>T6</f>
        <v/>
      </c>
      <c r="G14" s="198"/>
      <c r="H14" s="200" t="str">
        <f>R6</f>
        <v/>
      </c>
      <c r="I14" s="198"/>
      <c r="J14" s="198"/>
      <c r="K14" s="200"/>
      <c r="L14" s="198"/>
      <c r="M14" s="198"/>
      <c r="N14" s="200"/>
      <c r="O14" s="198"/>
      <c r="P14" s="198"/>
      <c r="Q14" s="200"/>
      <c r="R14" s="210"/>
      <c r="S14" s="210"/>
      <c r="T14" s="211"/>
      <c r="U14" s="198">
        <f>IF('３部'!C9="","",'３部'!C9)</f>
        <v>1</v>
      </c>
      <c r="V14" s="198" t="s">
        <v>353</v>
      </c>
      <c r="W14" s="198">
        <f>IF('３部'!D9="","",'３部'!D9)</f>
        <v>2</v>
      </c>
      <c r="X14" s="199">
        <f>IF('３部'!H11="","",'３部'!H11)</f>
        <v>0</v>
      </c>
      <c r="Y14" s="198" t="s">
        <v>353</v>
      </c>
      <c r="Z14" s="196">
        <f>IF('３部'!I11="","",'３部'!I11)</f>
        <v>9</v>
      </c>
      <c r="AA14" s="198"/>
      <c r="AB14" s="198"/>
      <c r="AC14" s="198"/>
      <c r="AD14" s="199">
        <f>IF('３部'!I9="","",'３部'!I9)</f>
        <v>0</v>
      </c>
      <c r="AE14" s="198" t="s">
        <v>353</v>
      </c>
      <c r="AF14" s="196">
        <f>IF('３部'!H9="","",'３部'!H9)</f>
        <v>2</v>
      </c>
      <c r="AG14" s="201"/>
      <c r="AH14" s="201"/>
      <c r="AI14" s="201"/>
      <c r="AJ14" s="201"/>
      <c r="AK14" s="199"/>
      <c r="AL14" s="202"/>
    </row>
    <row r="15" spans="1:38" ht="21" customHeight="1">
      <c r="A15" s="366" t="str">
        <f>U2</f>
        <v>大野</v>
      </c>
      <c r="B15" s="197" t="s">
        <v>334</v>
      </c>
      <c r="C15" s="199"/>
      <c r="D15" s="240" t="str">
        <f>IF(C16="","",IF(C16&gt;E16,"○",IF(C16&lt;E16,"●",IF(C16=E16,"△"))))</f>
        <v>△</v>
      </c>
      <c r="E15" s="196"/>
      <c r="F15" s="198"/>
      <c r="G15" s="198"/>
      <c r="H15" s="200"/>
      <c r="I15" s="198"/>
      <c r="J15" s="198"/>
      <c r="K15" s="200"/>
      <c r="L15" s="198"/>
      <c r="M15" s="235" t="str">
        <f>IF(L16="","",IF(L16&gt;N16,"○",IF(L16&lt;N16,"●",IF(L16=N16,"△"))))</f>
        <v>○</v>
      </c>
      <c r="N15" s="200"/>
      <c r="O15" s="198"/>
      <c r="P15" s="206" t="str">
        <f>IF(O16="","",IF(O16&gt;Q16,"○",IF(O16&lt;Q16,"●",IF(O16=Q16,"△"))))</f>
        <v>●</v>
      </c>
      <c r="Q15" s="200"/>
      <c r="R15" s="198"/>
      <c r="S15" s="206" t="str">
        <f>IF(R16="","",IF(R16&gt;T16,"○",IF(R16&lt;T16,"●",IF(R16=T16,"△"))))</f>
        <v>○</v>
      </c>
      <c r="T15" s="200"/>
      <c r="U15" s="210"/>
      <c r="V15" s="210"/>
      <c r="W15" s="210"/>
      <c r="X15" s="199"/>
      <c r="Y15" s="206" t="str">
        <f>IF(X16="","",IF(X16&gt;Z16,"○",IF(X16&lt;Z16,"●",IF(X16=Z16,"△"))))</f>
        <v>●</v>
      </c>
      <c r="Z15" s="196"/>
      <c r="AA15" s="198"/>
      <c r="AB15" s="206" t="str">
        <f>IF(AA16="","",IF(AA16&gt;AC16,"○",IF(AA16&lt;AC16,"●",IF(AA16=AC16,"△"))))</f>
        <v>△</v>
      </c>
      <c r="AC15" s="198"/>
      <c r="AD15" s="199"/>
      <c r="AE15" s="240" t="str">
        <f>IF(AD16="","",IF(AD16&gt;AF16,"○",IF(AD16&lt;AF16,"●",IF(AD16=AF16,"△"))))</f>
        <v>△</v>
      </c>
      <c r="AF15" s="196"/>
      <c r="AG15" s="201">
        <f>COUNTIF(C15:AE15,"○")</f>
        <v>2</v>
      </c>
      <c r="AH15" s="201">
        <f>COUNTIF(C15:AE15,"●")</f>
        <v>2</v>
      </c>
      <c r="AI15" s="201">
        <f>COUNTIF(C15:AE15,"△")</f>
        <v>3</v>
      </c>
      <c r="AJ15" s="201">
        <f>SUM(C16,F16,I16,L16,O16,R16,U16,X16,AA16,AD16)</f>
        <v>13</v>
      </c>
      <c r="AK15" s="205">
        <f>SUM(E16,H16,K16,N16,Q16,T16,W16,Z16,AC16,AF16,I13)</f>
        <v>8</v>
      </c>
      <c r="AL15" s="203">
        <f>SUM((AG15*3)+(AI15*1))</f>
        <v>9</v>
      </c>
    </row>
    <row r="16" spans="1:38" ht="21" customHeight="1">
      <c r="A16" s="366"/>
      <c r="B16" s="197" t="s">
        <v>333</v>
      </c>
      <c r="C16" s="199">
        <f>W4</f>
        <v>0</v>
      </c>
      <c r="D16" s="198" t="s">
        <v>421</v>
      </c>
      <c r="E16" s="196">
        <f>U4</f>
        <v>0</v>
      </c>
      <c r="F16" s="198"/>
      <c r="G16" s="198"/>
      <c r="H16" s="200"/>
      <c r="I16" s="198"/>
      <c r="J16" s="198"/>
      <c r="K16" s="200"/>
      <c r="L16" s="198">
        <f>W10</f>
        <v>7</v>
      </c>
      <c r="M16" s="198" t="s">
        <v>421</v>
      </c>
      <c r="N16" s="200">
        <f>U10</f>
        <v>0</v>
      </c>
      <c r="O16" s="198">
        <f>W12</f>
        <v>1</v>
      </c>
      <c r="P16" s="198" t="s">
        <v>353</v>
      </c>
      <c r="Q16" s="200">
        <f>U12</f>
        <v>3</v>
      </c>
      <c r="R16" s="198">
        <f>W14</f>
        <v>2</v>
      </c>
      <c r="S16" s="198" t="s">
        <v>353</v>
      </c>
      <c r="T16" s="200">
        <f>U14</f>
        <v>1</v>
      </c>
      <c r="U16" s="210"/>
      <c r="V16" s="210"/>
      <c r="W16" s="210"/>
      <c r="X16" s="199">
        <f>IF('３部'!J9="","",'３部'!J9)</f>
        <v>1</v>
      </c>
      <c r="Y16" s="198" t="s">
        <v>421</v>
      </c>
      <c r="Z16" s="196">
        <f>IF('３部'!K9="","",'３部'!K9)</f>
        <v>2</v>
      </c>
      <c r="AA16" s="198">
        <f>IF('３部'!H13="","",'３部'!H13)</f>
        <v>2</v>
      </c>
      <c r="AB16" s="198" t="s">
        <v>421</v>
      </c>
      <c r="AC16" s="198">
        <f>IF('３部'!I13="","",'３部'!I13)</f>
        <v>2</v>
      </c>
      <c r="AD16" s="199">
        <f>IF('３部'!N23="","",'３部'!N23)</f>
        <v>0</v>
      </c>
      <c r="AE16" s="198" t="s">
        <v>421</v>
      </c>
      <c r="AF16" s="196">
        <f>IF('３部'!M23="","",'３部'!M23)</f>
        <v>0</v>
      </c>
      <c r="AG16" s="201"/>
      <c r="AH16" s="201"/>
      <c r="AI16" s="201"/>
      <c r="AJ16" s="201"/>
      <c r="AK16" s="199"/>
      <c r="AL16" s="202"/>
    </row>
    <row r="17" spans="1:38" ht="21" customHeight="1">
      <c r="A17" s="366" t="str">
        <f>X2</f>
        <v>吉野</v>
      </c>
      <c r="B17" s="197" t="s">
        <v>334</v>
      </c>
      <c r="C17" s="199"/>
      <c r="D17" s="246" t="str">
        <f>IF(C18="","",IF(C18&gt;E18,"○",IF(C18&lt;E18,"●",IF(C18=E18,"△"))))</f>
        <v>○</v>
      </c>
      <c r="E17" s="196"/>
      <c r="F17" s="198"/>
      <c r="G17" s="246" t="str">
        <f>IF(F18="","",IF(F18&gt;H18,"○",IF(F18&lt;H18,"●",IF(F18=H18,"△"))))</f>
        <v>●</v>
      </c>
      <c r="H17" s="200"/>
      <c r="I17" s="198"/>
      <c r="J17" s="206" t="str">
        <f>IF(I18="","",IF(I18&gt;K18,"○",IF(I18&lt;K18,"●",IF(I18=K18,"△"))))</f>
        <v>●</v>
      </c>
      <c r="K17" s="200"/>
      <c r="L17" s="198"/>
      <c r="M17" s="198"/>
      <c r="N17" s="200"/>
      <c r="O17" s="198"/>
      <c r="P17" s="198"/>
      <c r="Q17" s="200"/>
      <c r="R17" s="198"/>
      <c r="S17" s="206" t="str">
        <f>IF(R18="","",IF(R18&gt;T18,"○",IF(R18&lt;T18,"●",IF(R18=T18,"△"))))</f>
        <v>○</v>
      </c>
      <c r="T17" s="200"/>
      <c r="U17" s="198"/>
      <c r="V17" s="206" t="str">
        <f>IF(U18="","",IF(U18&gt;W18,"○",IF(U18&lt;W18,"●",IF(U18=W18,"△"))))</f>
        <v>○</v>
      </c>
      <c r="W17" s="198"/>
      <c r="X17" s="212"/>
      <c r="Y17" s="210"/>
      <c r="Z17" s="213"/>
      <c r="AA17" s="198"/>
      <c r="AB17" s="206" t="str">
        <f>IF(AA18="","",IF(AA18&gt;AC18,"○",IF(AA18&lt;AC18,"●",IF(AA18=AC18,"△"))))</f>
        <v>○</v>
      </c>
      <c r="AC17" s="198"/>
      <c r="AD17" s="199"/>
      <c r="AE17" s="235" t="str">
        <f>IF(AD18="","",IF(AD18&gt;AF18,"○",IF(AD18&lt;AF18,"●",IF(AD18=AF18,"△"))))</f>
        <v>△</v>
      </c>
      <c r="AF17" s="196"/>
      <c r="AG17" s="201">
        <f>COUNTIF(C17:AE17,"○")</f>
        <v>4</v>
      </c>
      <c r="AH17" s="201">
        <f>COUNTIF(C17:AE17,"●")</f>
        <v>2</v>
      </c>
      <c r="AI17" s="201">
        <f>COUNTIF(C17:AE17,"△")</f>
        <v>1</v>
      </c>
      <c r="AJ17" s="201">
        <f>SUM(C18,F18,I18,L18,O18,R18,U18,X18,AA18,AD18)</f>
        <v>20</v>
      </c>
      <c r="AK17" s="205">
        <f>SUM(E18,H18,K18,N18,Q18,T18,W18,Z18,AC18,AF18,I15)</f>
        <v>5</v>
      </c>
      <c r="AL17" s="203">
        <f>SUM((AG17*3)+(AI17*1))</f>
        <v>13</v>
      </c>
    </row>
    <row r="18" spans="1:38" ht="21" customHeight="1">
      <c r="A18" s="366"/>
      <c r="B18" s="197" t="s">
        <v>333</v>
      </c>
      <c r="C18" s="199">
        <f>Z4</f>
        <v>3</v>
      </c>
      <c r="D18" s="198" t="s">
        <v>421</v>
      </c>
      <c r="E18" s="196">
        <f>X4</f>
        <v>1</v>
      </c>
      <c r="F18" s="198">
        <f>Z6</f>
        <v>0</v>
      </c>
      <c r="G18" s="198" t="s">
        <v>421</v>
      </c>
      <c r="H18" s="200">
        <f>X6</f>
        <v>1</v>
      </c>
      <c r="I18" s="198">
        <f>Z8</f>
        <v>0</v>
      </c>
      <c r="J18" s="198" t="s">
        <v>353</v>
      </c>
      <c r="K18" s="200">
        <f>X8</f>
        <v>1</v>
      </c>
      <c r="L18" s="198"/>
      <c r="M18" s="198"/>
      <c r="N18" s="200"/>
      <c r="O18" s="198"/>
      <c r="P18" s="198"/>
      <c r="Q18" s="200"/>
      <c r="R18" s="198">
        <f>Z14</f>
        <v>9</v>
      </c>
      <c r="S18" s="198" t="s">
        <v>353</v>
      </c>
      <c r="T18" s="200">
        <f>X14</f>
        <v>0</v>
      </c>
      <c r="U18" s="198">
        <f>Z16</f>
        <v>2</v>
      </c>
      <c r="V18" s="198" t="s">
        <v>353</v>
      </c>
      <c r="W18" s="198">
        <f>X16</f>
        <v>1</v>
      </c>
      <c r="X18" s="212"/>
      <c r="Y18" s="210"/>
      <c r="Z18" s="213"/>
      <c r="AA18" s="198">
        <f>IF('３部'!E9="","",'３部'!E9)</f>
        <v>5</v>
      </c>
      <c r="AB18" s="198" t="s">
        <v>353</v>
      </c>
      <c r="AC18" s="198">
        <f>IF('３部'!F9="","",'３部'!F9)</f>
        <v>0</v>
      </c>
      <c r="AD18" s="199">
        <f>IF('３部'!F15="","",'３部'!F15)</f>
        <v>1</v>
      </c>
      <c r="AE18" s="198" t="s">
        <v>421</v>
      </c>
      <c r="AF18" s="196">
        <f>IF('３部'!E15="","",'３部'!E15)</f>
        <v>1</v>
      </c>
      <c r="AG18" s="201"/>
      <c r="AH18" s="201"/>
      <c r="AI18" s="201"/>
      <c r="AJ18" s="201"/>
      <c r="AK18" s="199"/>
      <c r="AL18" s="202"/>
    </row>
    <row r="19" spans="1:38" ht="21" customHeight="1">
      <c r="A19" s="366" t="str">
        <f>AA2</f>
        <v>横瀬</v>
      </c>
      <c r="B19" s="197" t="s">
        <v>334</v>
      </c>
      <c r="C19" s="199"/>
      <c r="D19" s="198"/>
      <c r="E19" s="196"/>
      <c r="F19" s="198"/>
      <c r="G19" s="246" t="str">
        <f>IF(F20="","",IF(F20&gt;H20,"○",IF(F20&lt;H20,"●",IF(F20=H20,"△"))))</f>
        <v>●</v>
      </c>
      <c r="H19" s="200"/>
      <c r="I19" s="198"/>
      <c r="J19" s="235" t="str">
        <f>IF(I20="","",IF(I20&gt;K20,"○",IF(I20&lt;K20,"●",IF(I20=K20,"△"))))</f>
        <v>○</v>
      </c>
      <c r="K19" s="200"/>
      <c r="L19" s="198"/>
      <c r="M19" s="246" t="str">
        <f>IF(L20="","",IF(L20&gt;N20,"○",IF(L20&lt;N20,"●",IF(L20=N20,"△"))))</f>
        <v>○</v>
      </c>
      <c r="N19" s="200"/>
      <c r="O19" s="198"/>
      <c r="P19" s="198"/>
      <c r="Q19" s="200"/>
      <c r="R19" s="198"/>
      <c r="S19" s="198"/>
      <c r="T19" s="200"/>
      <c r="U19" s="198"/>
      <c r="V19" s="206" t="str">
        <f>IF(U20="","",IF(U20&gt;W20,"○",IF(U20&lt;W20,"●",IF(U20=W20,"△"))))</f>
        <v>△</v>
      </c>
      <c r="W19" s="198"/>
      <c r="X19" s="199"/>
      <c r="Y19" s="206" t="str">
        <f>IF(X20="","",IF(X20&gt;Z20,"○",IF(X20&lt;Z20,"●",IF(X20=Z20,"△"))))</f>
        <v>●</v>
      </c>
      <c r="Z19" s="196"/>
      <c r="AA19" s="210"/>
      <c r="AB19" s="210"/>
      <c r="AC19" s="210"/>
      <c r="AD19" s="199"/>
      <c r="AE19" s="206" t="str">
        <f>IF(AD20="","",IF(AD20&gt;AF20,"○",IF(AD20&lt;AF20,"●",IF(AD20=AF20,"△"))))</f>
        <v>△</v>
      </c>
      <c r="AF19" s="196"/>
      <c r="AG19" s="201">
        <f>COUNTIF(C19:AE19,"○")</f>
        <v>2</v>
      </c>
      <c r="AH19" s="201">
        <f>COUNTIF(C19:AE19,"●")</f>
        <v>2</v>
      </c>
      <c r="AI19" s="201">
        <f>COUNTIF(C19:AE19,"△")</f>
        <v>2</v>
      </c>
      <c r="AJ19" s="201">
        <f>SUM(C20,F20,I20,L20,O20,R20,U20,X20,AA20,AD20)</f>
        <v>13</v>
      </c>
      <c r="AK19" s="205">
        <f>SUM(E20,H20,K20,N20,Q20,T20,W20,Z20,AC20,AF20,I17)</f>
        <v>12</v>
      </c>
      <c r="AL19" s="203">
        <f>SUM((AG19*3)+(AI19*1))</f>
        <v>8</v>
      </c>
    </row>
    <row r="20" spans="1:38" ht="21" customHeight="1">
      <c r="A20" s="366"/>
      <c r="B20" s="197" t="s">
        <v>333</v>
      </c>
      <c r="C20" s="199"/>
      <c r="D20" s="198"/>
      <c r="E20" s="196"/>
      <c r="F20" s="198">
        <f>AC6</f>
        <v>0</v>
      </c>
      <c r="G20" s="198" t="s">
        <v>421</v>
      </c>
      <c r="H20" s="200">
        <f>AA6</f>
        <v>3</v>
      </c>
      <c r="I20" s="198">
        <f>AC8</f>
        <v>2</v>
      </c>
      <c r="J20" s="198" t="s">
        <v>421</v>
      </c>
      <c r="K20" s="200">
        <f>AA8</f>
        <v>1</v>
      </c>
      <c r="L20" s="198">
        <f>AC10</f>
        <v>8</v>
      </c>
      <c r="M20" s="198" t="s">
        <v>421</v>
      </c>
      <c r="N20" s="200">
        <f>AA10</f>
        <v>0</v>
      </c>
      <c r="O20" s="198"/>
      <c r="P20" s="198"/>
      <c r="Q20" s="200"/>
      <c r="R20" s="198"/>
      <c r="S20" s="198"/>
      <c r="T20" s="200"/>
      <c r="U20" s="198">
        <f>AC16</f>
        <v>2</v>
      </c>
      <c r="V20" s="206" t="s">
        <v>353</v>
      </c>
      <c r="W20" s="198">
        <f>AA16</f>
        <v>2</v>
      </c>
      <c r="X20" s="199">
        <f>AC18</f>
        <v>0</v>
      </c>
      <c r="Y20" s="198" t="s">
        <v>353</v>
      </c>
      <c r="Z20" s="196">
        <f>AA18</f>
        <v>5</v>
      </c>
      <c r="AA20" s="210"/>
      <c r="AB20" s="210"/>
      <c r="AC20" s="210"/>
      <c r="AD20" s="199">
        <f>IF('３部'!M9="","",'３部'!M9)</f>
        <v>1</v>
      </c>
      <c r="AE20" s="198" t="s">
        <v>353</v>
      </c>
      <c r="AF20" s="196">
        <f>IF('３部'!N9="","",'３部'!N9)</f>
        <v>1</v>
      </c>
      <c r="AG20" s="201"/>
      <c r="AH20" s="201"/>
      <c r="AI20" s="201"/>
      <c r="AJ20" s="201"/>
      <c r="AK20" s="199"/>
      <c r="AL20" s="202"/>
    </row>
    <row r="21" spans="1:38" ht="21" customHeight="1">
      <c r="A21" s="366" t="str">
        <f>AD2</f>
        <v>鶴崎</v>
      </c>
      <c r="B21" s="197" t="s">
        <v>334</v>
      </c>
      <c r="C21" s="199"/>
      <c r="D21" s="206" t="str">
        <f>IF(C22="","",IF(C22&gt;E22,"○",IF(C22&lt;E22,"●",IF(C22=E22,"△"))))</f>
        <v/>
      </c>
      <c r="E21" s="196"/>
      <c r="F21" s="198"/>
      <c r="G21" s="198"/>
      <c r="H21" s="200"/>
      <c r="I21" s="198"/>
      <c r="J21" s="206" t="str">
        <f>IF(I22="","",IF(I22&gt;K22,"○",IF(I22&lt;K22,"●",IF(I22=K22,"△"))))</f>
        <v>△</v>
      </c>
      <c r="K21" s="200"/>
      <c r="L21" s="198"/>
      <c r="M21" s="246" t="str">
        <f>IF(L22="","",IF(L22&gt;N22,"○",IF(L22&lt;N22,"●",IF(L22=N22,"△"))))</f>
        <v>○</v>
      </c>
      <c r="N21" s="200"/>
      <c r="O21" s="198"/>
      <c r="P21" s="246" t="str">
        <f>IF(O22="","",IF(O22&gt;Q22,"○",IF(O22&lt;Q22,"●",IF(O22=Q22,"△"))))</f>
        <v>●</v>
      </c>
      <c r="Q21" s="200"/>
      <c r="R21" s="198"/>
      <c r="S21" s="206" t="str">
        <f>IF(R22="","",IF(R22&gt;T22,"○",IF(R22&lt;T22,"●",IF(R22=T22,"△"))))</f>
        <v>○</v>
      </c>
      <c r="T21" s="200"/>
      <c r="U21" s="198"/>
      <c r="V21" s="240" t="str">
        <f>IF(U22="","",IF(U22&gt;W22,"○",IF(U22&lt;W22,"●",IF(U22=W22,"△"))))</f>
        <v>△</v>
      </c>
      <c r="W21" s="198"/>
      <c r="X21" s="199"/>
      <c r="Y21" s="235" t="str">
        <f>IF(X22="","",IF(X22&gt;Z22,"○",IF(X22&lt;Z22,"●",IF(X22=Z22,"△"))))</f>
        <v>△</v>
      </c>
      <c r="Z21" s="196"/>
      <c r="AA21" s="198"/>
      <c r="AB21" s="206" t="str">
        <f>IF(AA22="","",IF(AA22&gt;AC22,"○",IF(AA22&lt;AC22,"●",IF(AA22=AC22,"△"))))</f>
        <v>△</v>
      </c>
      <c r="AC21" s="198"/>
      <c r="AD21" s="212"/>
      <c r="AE21" s="210"/>
      <c r="AF21" s="213"/>
      <c r="AG21" s="201">
        <f>COUNTIF(C21:AE21,"○")</f>
        <v>2</v>
      </c>
      <c r="AH21" s="201">
        <f>COUNTIF(C21:AE21,"●")</f>
        <v>1</v>
      </c>
      <c r="AI21" s="201">
        <f>COUNTIF(C21:AE21,"△")</f>
        <v>4</v>
      </c>
      <c r="AJ21" s="201">
        <f>SUM(C22,F22,I22,L22,O22,R22,U22,X22,AA22,AD22)</f>
        <v>12</v>
      </c>
      <c r="AK21" s="205">
        <f>SUM(E22,H22,K22,N22,Q22,T22,W22,Z22,AC22,AF22,I19)</f>
        <v>9</v>
      </c>
      <c r="AL21" s="203">
        <f>SUM((AG21*3)+(AI21*1))</f>
        <v>10</v>
      </c>
    </row>
    <row r="22" spans="1:38" ht="21" customHeight="1">
      <c r="A22" s="366"/>
      <c r="B22" s="197" t="s">
        <v>333</v>
      </c>
      <c r="C22" s="199"/>
      <c r="D22" s="198"/>
      <c r="E22" s="196"/>
      <c r="F22" s="198"/>
      <c r="G22" s="198"/>
      <c r="H22" s="200"/>
      <c r="I22" s="198">
        <f>AF8</f>
        <v>3</v>
      </c>
      <c r="J22" s="198" t="s">
        <v>353</v>
      </c>
      <c r="K22" s="200">
        <f>AD8</f>
        <v>3</v>
      </c>
      <c r="L22" s="198">
        <f>AF10</f>
        <v>4</v>
      </c>
      <c r="M22" s="198" t="s">
        <v>421</v>
      </c>
      <c r="N22" s="200">
        <f>AD10</f>
        <v>0</v>
      </c>
      <c r="O22" s="198">
        <f>AC12</f>
        <v>1</v>
      </c>
      <c r="P22" s="198" t="s">
        <v>421</v>
      </c>
      <c r="Q22" s="200">
        <f>AA12</f>
        <v>4</v>
      </c>
      <c r="R22" s="198">
        <f>AF14</f>
        <v>2</v>
      </c>
      <c r="S22" s="198" t="s">
        <v>353</v>
      </c>
      <c r="T22" s="200">
        <f>AD14</f>
        <v>0</v>
      </c>
      <c r="U22" s="198">
        <f>AF16</f>
        <v>0</v>
      </c>
      <c r="V22" s="198" t="s">
        <v>421</v>
      </c>
      <c r="W22" s="198">
        <f>AD16</f>
        <v>0</v>
      </c>
      <c r="X22" s="199">
        <f>AF18</f>
        <v>1</v>
      </c>
      <c r="Y22" s="198" t="s">
        <v>421</v>
      </c>
      <c r="Z22" s="196">
        <f>AD18</f>
        <v>1</v>
      </c>
      <c r="AA22" s="198">
        <f>AF20</f>
        <v>1</v>
      </c>
      <c r="AB22" s="198" t="s">
        <v>353</v>
      </c>
      <c r="AC22" s="198">
        <f>AD20</f>
        <v>1</v>
      </c>
      <c r="AD22" s="212"/>
      <c r="AE22" s="210"/>
      <c r="AF22" s="213"/>
      <c r="AG22" s="201"/>
      <c r="AH22" s="201"/>
      <c r="AI22" s="201"/>
      <c r="AJ22" s="201"/>
      <c r="AK22" s="199"/>
      <c r="AL22" s="202"/>
    </row>
    <row r="23" spans="1:38" ht="21" customHeight="1"/>
    <row r="24" spans="1:38" ht="21" customHeight="1"/>
  </sheetData>
  <mergeCells count="21">
    <mergeCell ref="A7:A8"/>
    <mergeCell ref="C1:V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3:A4"/>
    <mergeCell ref="A5:A6"/>
    <mergeCell ref="A21:A22"/>
    <mergeCell ref="A9:A10"/>
    <mergeCell ref="A11:A12"/>
    <mergeCell ref="A13:A14"/>
    <mergeCell ref="A15:A16"/>
    <mergeCell ref="A17:A18"/>
    <mergeCell ref="A19:A20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pane ySplit="990" activePane="bottomLeft"/>
      <selection activeCell="T21" sqref="T21"/>
      <selection pane="bottomLeft" activeCell="M23" sqref="M23"/>
    </sheetView>
  </sheetViews>
  <sheetFormatPr defaultRowHeight="13.5"/>
  <cols>
    <col min="1" max="1" width="5" customWidth="1"/>
    <col min="2" max="2" width="6.2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38" width="5" customWidth="1"/>
  </cols>
  <sheetData>
    <row r="1" spans="1:38" ht="18.75" customHeight="1">
      <c r="C1" s="363" t="s">
        <v>379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</row>
    <row r="2" spans="1:38" ht="18.75" customHeight="1">
      <c r="A2" s="197"/>
      <c r="B2" s="197"/>
      <c r="C2" s="364" t="s">
        <v>381</v>
      </c>
      <c r="D2" s="365"/>
      <c r="E2" s="318"/>
      <c r="F2" s="364" t="s">
        <v>383</v>
      </c>
      <c r="G2" s="365"/>
      <c r="H2" s="318"/>
      <c r="I2" s="364" t="s">
        <v>385</v>
      </c>
      <c r="J2" s="365"/>
      <c r="K2" s="318"/>
      <c r="L2" s="364" t="s">
        <v>387</v>
      </c>
      <c r="M2" s="365"/>
      <c r="N2" s="318"/>
      <c r="O2" s="364" t="s">
        <v>389</v>
      </c>
      <c r="P2" s="365"/>
      <c r="Q2" s="318"/>
      <c r="R2" s="364" t="s">
        <v>390</v>
      </c>
      <c r="S2" s="365"/>
      <c r="T2" s="318"/>
      <c r="U2" s="364" t="s">
        <v>392</v>
      </c>
      <c r="V2" s="365"/>
      <c r="W2" s="318"/>
      <c r="X2" s="364" t="s">
        <v>394</v>
      </c>
      <c r="Y2" s="365"/>
      <c r="Z2" s="318"/>
      <c r="AA2" s="364" t="s">
        <v>396</v>
      </c>
      <c r="AB2" s="365"/>
      <c r="AC2" s="318"/>
      <c r="AD2" s="364" t="s">
        <v>398</v>
      </c>
      <c r="AE2" s="365"/>
      <c r="AF2" s="318"/>
      <c r="AG2" s="201" t="s">
        <v>335</v>
      </c>
      <c r="AH2" s="201" t="s">
        <v>336</v>
      </c>
      <c r="AI2" s="201" t="s">
        <v>337</v>
      </c>
      <c r="AJ2" s="201" t="s">
        <v>338</v>
      </c>
      <c r="AK2" s="199" t="s">
        <v>339</v>
      </c>
      <c r="AL2" s="203" t="s">
        <v>354</v>
      </c>
    </row>
    <row r="3" spans="1:38" ht="21" customHeight="1">
      <c r="A3" s="366" t="str">
        <f>C2</f>
        <v>大道</v>
      </c>
      <c r="B3" s="197" t="s">
        <v>334</v>
      </c>
      <c r="C3" s="212"/>
      <c r="D3" s="210"/>
      <c r="E3" s="213"/>
      <c r="F3" s="198"/>
      <c r="G3" s="221" t="str">
        <f>IF(F4="","",IF(F4&gt;H4,"○",IF(F4&lt;H4,"●",IF(F4=H4,"△"))))</f>
        <v>○</v>
      </c>
      <c r="H3" s="200"/>
      <c r="I3" s="198"/>
      <c r="J3" s="235" t="str">
        <f>IF(I4="","",IF(I4&gt;K4,"○",IF(I4&lt;K4,"●",IF(I4=K4,"△"))))</f>
        <v>○</v>
      </c>
      <c r="K3" s="200"/>
      <c r="L3" s="198"/>
      <c r="M3" s="221" t="str">
        <f>IF(L4="","",IF(L4&gt;N4,"○",IF(L4&lt;N4,"●",IF(L4=N4,"△"))))</f>
        <v>○</v>
      </c>
      <c r="N3" s="200"/>
      <c r="O3" s="198"/>
      <c r="P3" s="221" t="str">
        <f>IF(O4="","",IF(O4&gt;Q4,"○",IF(O4&lt;Q4,"●",IF(O4=Q4,"△"))))</f>
        <v>○</v>
      </c>
      <c r="Q3" s="200"/>
      <c r="R3" s="198"/>
      <c r="S3" s="198"/>
      <c r="T3" s="200"/>
      <c r="U3" s="198"/>
      <c r="V3" s="198"/>
      <c r="W3" s="198"/>
      <c r="X3" s="199"/>
      <c r="Y3" s="235" t="str">
        <f>IF(X4="","",IF(X4&gt;Z4,"○",IF(X4&lt;Z4,"●",IF(X4=Z4,"△"))))</f>
        <v>○</v>
      </c>
      <c r="Z3" s="196"/>
      <c r="AA3" s="198"/>
      <c r="AB3" s="198"/>
      <c r="AC3" s="198"/>
      <c r="AD3" s="199"/>
      <c r="AE3" s="198"/>
      <c r="AF3" s="196"/>
      <c r="AG3" s="201">
        <f>COUNTIF(C3:AE3,"○")</f>
        <v>5</v>
      </c>
      <c r="AH3" s="201">
        <f>COUNTIF(C3:AE3,"●")</f>
        <v>0</v>
      </c>
      <c r="AI3" s="201">
        <f>COUNTIF(C3:AE3,"△")</f>
        <v>0</v>
      </c>
      <c r="AJ3" s="201">
        <f>SUM(C4,F4,I4,L4,O4,R4,U4,X4,AA4,AD4)</f>
        <v>15</v>
      </c>
      <c r="AK3" s="205">
        <f>SUM(E4,H4,K4,N4,Q4,T4,W4,Z4,AC4,AF4,I1)</f>
        <v>2</v>
      </c>
      <c r="AL3" s="203">
        <f>SUM((AG3*3)+(AI3*1))</f>
        <v>15</v>
      </c>
    </row>
    <row r="4" spans="1:38" ht="21" customHeight="1">
      <c r="A4" s="366"/>
      <c r="B4" s="197" t="s">
        <v>333</v>
      </c>
      <c r="C4" s="212"/>
      <c r="D4" s="210"/>
      <c r="E4" s="213"/>
      <c r="F4" s="198">
        <f>IF('４部'!C6="","",'４部'!C6)</f>
        <v>3</v>
      </c>
      <c r="G4" s="198" t="s">
        <v>400</v>
      </c>
      <c r="H4" s="200">
        <f>IF('４部'!E6="","",'４部'!E6)</f>
        <v>0</v>
      </c>
      <c r="I4" s="198">
        <f>IF('４部'!Q14="","",'４部'!Q14)</f>
        <v>3</v>
      </c>
      <c r="J4" s="198" t="s">
        <v>420</v>
      </c>
      <c r="K4" s="200">
        <f>IF('４部'!S14="","",'４部'!S14)</f>
        <v>0</v>
      </c>
      <c r="L4" s="198">
        <f>IF('４部'!L12="","",'４部'!L12)</f>
        <v>3</v>
      </c>
      <c r="M4" s="198" t="s">
        <v>402</v>
      </c>
      <c r="N4" s="200">
        <f>IF('４部'!J12="","",'４部'!J12)</f>
        <v>1</v>
      </c>
      <c r="O4" s="198">
        <f>IF('４部'!L6="","",'４部'!L6)</f>
        <v>3</v>
      </c>
      <c r="P4" s="198" t="s">
        <v>400</v>
      </c>
      <c r="Q4" s="200">
        <f>IF('４部'!J6="","",'４部'!J6)</f>
        <v>1</v>
      </c>
      <c r="R4" s="198"/>
      <c r="S4" s="198"/>
      <c r="T4" s="200"/>
      <c r="U4" s="198"/>
      <c r="V4" s="198"/>
      <c r="W4" s="198"/>
      <c r="X4" s="199">
        <f>IF('４部'!L14="","",'４部'!L14)</f>
        <v>3</v>
      </c>
      <c r="Y4" s="198" t="s">
        <v>420</v>
      </c>
      <c r="Z4" s="196">
        <f>IF('４部'!J14="","",'４部'!J14)</f>
        <v>0</v>
      </c>
      <c r="AA4" s="198"/>
      <c r="AB4" s="198"/>
      <c r="AC4" s="198"/>
      <c r="AD4" s="199"/>
      <c r="AE4" s="198"/>
      <c r="AF4" s="196"/>
      <c r="AG4" s="201"/>
      <c r="AH4" s="201"/>
      <c r="AI4" s="201"/>
      <c r="AJ4" s="201"/>
      <c r="AK4" s="199"/>
      <c r="AL4" s="202"/>
    </row>
    <row r="5" spans="1:38" ht="21" customHeight="1">
      <c r="A5" s="366" t="str">
        <f>F2</f>
        <v>庄内</v>
      </c>
      <c r="B5" s="197" t="s">
        <v>334</v>
      </c>
      <c r="C5" s="199"/>
      <c r="D5" s="221" t="str">
        <f>IF(C6="","",IF(C6&gt;E6,"○",IF(C6&lt;E6,"●",IF(C6=E6,"△"))))</f>
        <v>●</v>
      </c>
      <c r="E5" s="196"/>
      <c r="F5" s="210"/>
      <c r="G5" s="210"/>
      <c r="H5" s="211"/>
      <c r="I5" s="198"/>
      <c r="J5" s="221" t="str">
        <f>IF(I6="","",IF(I6&gt;K6,"○",IF(I6&lt;K6,"●",IF(I6=K6,"△"))))</f>
        <v>●</v>
      </c>
      <c r="K5" s="200"/>
      <c r="L5" s="198"/>
      <c r="M5" s="198"/>
      <c r="N5" s="200"/>
      <c r="O5" s="198"/>
      <c r="P5" s="198"/>
      <c r="Q5" s="200"/>
      <c r="R5" s="198"/>
      <c r="S5" s="221" t="str">
        <f>IF(R6="","",IF(R6&gt;T6,"○",IF(R6&lt;T6,"●",IF(R6=T6,"△"))))</f>
        <v>●</v>
      </c>
      <c r="T5" s="200"/>
      <c r="U5" s="198"/>
      <c r="V5" s="235" t="str">
        <f>IF(U6="","",IF(U6&gt;W6,"○",IF(U6&lt;W6,"●",IF(U6=W6,"△"))))</f>
        <v>○</v>
      </c>
      <c r="W5" s="198"/>
      <c r="X5" s="199"/>
      <c r="Y5" s="235" t="str">
        <f>IF(X6="","",IF(X6&gt;Z6,"○",IF(X6&lt;Z6,"●",IF(X6=Z6,"△"))))</f>
        <v>●</v>
      </c>
      <c r="Z5" s="196"/>
      <c r="AA5" s="198"/>
      <c r="AB5" s="198"/>
      <c r="AC5" s="198"/>
      <c r="AD5" s="199"/>
      <c r="AE5" s="198"/>
      <c r="AF5" s="196"/>
      <c r="AG5" s="201">
        <f>COUNTIF(C5:AE5,"○")</f>
        <v>1</v>
      </c>
      <c r="AH5" s="201">
        <f>COUNTIF(C5:AE5,"●")</f>
        <v>4</v>
      </c>
      <c r="AI5" s="201">
        <f>COUNTIF(C5:AE5,"△")</f>
        <v>0</v>
      </c>
      <c r="AJ5" s="201">
        <f>SUM(C6,F6,I6,L6,O6,R6,U6,X6,AA6,AD6)</f>
        <v>4</v>
      </c>
      <c r="AK5" s="220">
        <f>SUM(E6,H6,K6,N6,Q6,T6,W6,Z6,AC6,AF6,I3)</f>
        <v>15</v>
      </c>
      <c r="AL5" s="203">
        <f>SUM((AG5*3)+(AI5*1))</f>
        <v>3</v>
      </c>
    </row>
    <row r="6" spans="1:38" ht="21" customHeight="1">
      <c r="A6" s="366"/>
      <c r="B6" s="197" t="s">
        <v>333</v>
      </c>
      <c r="C6" s="199">
        <f>H4</f>
        <v>0</v>
      </c>
      <c r="D6" s="198" t="s">
        <v>400</v>
      </c>
      <c r="E6" s="196">
        <f>F4</f>
        <v>3</v>
      </c>
      <c r="F6" s="210"/>
      <c r="G6" s="210"/>
      <c r="H6" s="211"/>
      <c r="I6" s="198">
        <f>IF('４部'!M6="","",'４部'!M6)</f>
        <v>1</v>
      </c>
      <c r="J6" s="198" t="s">
        <v>400</v>
      </c>
      <c r="K6" s="200">
        <f>IF('４部'!O6="","",'４部'!O6)</f>
        <v>2</v>
      </c>
      <c r="L6" s="198"/>
      <c r="M6" s="198"/>
      <c r="N6" s="200"/>
      <c r="O6" s="198"/>
      <c r="P6" s="198"/>
      <c r="Q6" s="200"/>
      <c r="R6" s="198">
        <f>IF('４部'!F12="","",'４部'!F12)</f>
        <v>1</v>
      </c>
      <c r="S6" s="198" t="s">
        <v>402</v>
      </c>
      <c r="T6" s="200">
        <f>IF('４部'!H12="","",'４部'!H12)</f>
        <v>4</v>
      </c>
      <c r="U6" s="198">
        <f>IF('４部'!M14="","",'４部'!M14)</f>
        <v>2</v>
      </c>
      <c r="V6" s="198" t="s">
        <v>420</v>
      </c>
      <c r="W6" s="198">
        <f>IF('４部'!O14="","",'４部'!O14)</f>
        <v>1</v>
      </c>
      <c r="X6" s="199">
        <f>IF('４部'!E14="","",'４部'!E14)</f>
        <v>0</v>
      </c>
      <c r="Y6" s="198" t="s">
        <v>420</v>
      </c>
      <c r="Z6" s="196">
        <f>IF('４部'!C14="","",'４部'!C14)</f>
        <v>5</v>
      </c>
      <c r="AA6" s="198"/>
      <c r="AB6" s="198"/>
      <c r="AC6" s="198"/>
      <c r="AD6" s="199"/>
      <c r="AE6" s="198"/>
      <c r="AF6" s="196"/>
      <c r="AG6" s="201"/>
      <c r="AH6" s="201"/>
      <c r="AI6" s="201"/>
      <c r="AJ6" s="201"/>
      <c r="AK6" s="199"/>
      <c r="AL6" s="202"/>
    </row>
    <row r="7" spans="1:38" ht="21" customHeight="1">
      <c r="A7" s="366" t="str">
        <f>I2</f>
        <v>由布川</v>
      </c>
      <c r="B7" s="197" t="s">
        <v>334</v>
      </c>
      <c r="C7" s="199"/>
      <c r="D7" s="235" t="str">
        <f>IF(C8="","",IF(C8&gt;E8,"○",IF(C8&lt;E8,"●",IF(C8=E8,"△"))))</f>
        <v>●</v>
      </c>
      <c r="E7" s="196"/>
      <c r="F7" s="198"/>
      <c r="G7" s="221" t="str">
        <f>IF(F8="","",IF(F8&gt;H8,"○",IF(F8&lt;H8,"●",IF(F8=H8,"△"))))</f>
        <v>○</v>
      </c>
      <c r="H7" s="200"/>
      <c r="I7" s="210"/>
      <c r="J7" s="210"/>
      <c r="K7" s="211"/>
      <c r="L7" s="198"/>
      <c r="M7" s="221" t="str">
        <f>IF(L8="","",IF(L8&gt;N8,"○",IF(L8&lt;N8,"●",IF(L8=N8,"△"))))</f>
        <v>●</v>
      </c>
      <c r="N7" s="200"/>
      <c r="O7" s="198"/>
      <c r="P7" s="198"/>
      <c r="Q7" s="200"/>
      <c r="R7" s="198"/>
      <c r="S7" s="198"/>
      <c r="T7" s="200"/>
      <c r="U7" s="198"/>
      <c r="V7" s="235" t="str">
        <f>IF(U8="","",IF(U8&gt;W8,"○",IF(U8&lt;W8,"●",IF(U8=W8,"△"))))</f>
        <v>△</v>
      </c>
      <c r="W7" s="198"/>
      <c r="X7" s="199"/>
      <c r="Y7" s="198"/>
      <c r="Z7" s="196"/>
      <c r="AA7" s="198"/>
      <c r="AB7" s="221" t="str">
        <f>IF(AA8="","",IF(AA8&gt;AC8,"○",IF(AA8&lt;AC8,"●",IF(AA8=AC8,"△"))))</f>
        <v>△</v>
      </c>
      <c r="AC7" s="198"/>
      <c r="AD7" s="199"/>
      <c r="AE7" s="198"/>
      <c r="AF7" s="196"/>
      <c r="AG7" s="201">
        <f>COUNTIF(C7:AE7,"○")</f>
        <v>1</v>
      </c>
      <c r="AH7" s="201">
        <f>COUNTIF(C7:AE7,"●")</f>
        <v>2</v>
      </c>
      <c r="AI7" s="201">
        <f>COUNTIF(C7:AE7,"△")</f>
        <v>2</v>
      </c>
      <c r="AJ7" s="201">
        <f>SUM(C8,F8,I8,L8,O8,R8,U8,X8,AA8,AD8)</f>
        <v>6</v>
      </c>
      <c r="AK7" s="220">
        <f>SUM(E8,H8,K8,N8,Q8,T8,W8,Z8,AC8,AF8,I5)</f>
        <v>9</v>
      </c>
      <c r="AL7" s="203">
        <f>SUM((AG7*3)+(AI7*1))</f>
        <v>5</v>
      </c>
    </row>
    <row r="8" spans="1:38" ht="21" customHeight="1">
      <c r="A8" s="366"/>
      <c r="B8" s="197" t="s">
        <v>333</v>
      </c>
      <c r="C8" s="199">
        <f>K4</f>
        <v>0</v>
      </c>
      <c r="D8" s="198" t="s">
        <v>420</v>
      </c>
      <c r="E8" s="196">
        <f>I4</f>
        <v>3</v>
      </c>
      <c r="F8" s="198">
        <f>K6</f>
        <v>2</v>
      </c>
      <c r="G8" s="198" t="s">
        <v>400</v>
      </c>
      <c r="H8" s="200">
        <f>I6</f>
        <v>1</v>
      </c>
      <c r="I8" s="210"/>
      <c r="J8" s="210"/>
      <c r="K8" s="211"/>
      <c r="L8" s="198">
        <f>IF('４部'!F6="","",'４部'!F6)</f>
        <v>1</v>
      </c>
      <c r="M8" s="198" t="s">
        <v>400</v>
      </c>
      <c r="N8" s="200">
        <f>IF('４部'!H6="","",'４部'!H6)</f>
        <v>2</v>
      </c>
      <c r="O8" s="198"/>
      <c r="P8" s="198"/>
      <c r="Q8" s="200"/>
      <c r="R8" s="198"/>
      <c r="S8" s="198"/>
      <c r="T8" s="200"/>
      <c r="U8" s="198">
        <f>IF('４部'!F14="","",'４部'!F14)</f>
        <v>2</v>
      </c>
      <c r="V8" s="198" t="s">
        <v>420</v>
      </c>
      <c r="W8" s="198">
        <f>IF('４部'!H14="","",'４部'!H14)</f>
        <v>2</v>
      </c>
      <c r="X8" s="199"/>
      <c r="Y8" s="198"/>
      <c r="Z8" s="196"/>
      <c r="AA8" s="198">
        <f>IF('４部'!J10="","",'４部'!J10)</f>
        <v>1</v>
      </c>
      <c r="AB8" s="198" t="s">
        <v>402</v>
      </c>
      <c r="AC8" s="198">
        <f>IF('４部'!L10="","",'４部'!L10)</f>
        <v>1</v>
      </c>
      <c r="AD8" s="199"/>
      <c r="AE8" s="198"/>
      <c r="AF8" s="196"/>
      <c r="AG8" s="201"/>
      <c r="AH8" s="201"/>
      <c r="AI8" s="201"/>
      <c r="AJ8" s="201"/>
      <c r="AK8" s="199"/>
      <c r="AL8" s="202"/>
    </row>
    <row r="9" spans="1:38" ht="21" customHeight="1">
      <c r="A9" s="366" t="str">
        <f>L2</f>
        <v>明野北</v>
      </c>
      <c r="B9" s="197" t="s">
        <v>334</v>
      </c>
      <c r="C9" s="199"/>
      <c r="D9" s="221" t="str">
        <f>IF(C10="","",IF(C10&gt;E10,"○",IF(C10&lt;E10,"●",IF(C10=E10,"△"))))</f>
        <v>●</v>
      </c>
      <c r="E9" s="196"/>
      <c r="F9" s="198"/>
      <c r="G9" s="198"/>
      <c r="H9" s="200"/>
      <c r="I9" s="198"/>
      <c r="J9" s="221" t="str">
        <f>IF(I10="","",IF(I10&gt;K10,"○",IF(I10&lt;K10,"●",IF(I10=K10,"△"))))</f>
        <v>○</v>
      </c>
      <c r="K9" s="200"/>
      <c r="L9" s="210"/>
      <c r="M9" s="210"/>
      <c r="N9" s="211"/>
      <c r="O9" s="198"/>
      <c r="P9" s="221" t="str">
        <f>IF(O10="","",IF(O10&gt;Q10,"○",IF(O10&lt;Q10,"●",IF(O10=Q10,"△"))))</f>
        <v>△</v>
      </c>
      <c r="Q9" s="200"/>
      <c r="R9" s="198"/>
      <c r="S9" s="198"/>
      <c r="T9" s="200"/>
      <c r="U9" s="198"/>
      <c r="V9" s="221" t="str">
        <f>IF(U10="","",IF(U10&gt;W10,"○",IF(U10&lt;W10,"●",IF(U10=W10,"△"))))</f>
        <v>●</v>
      </c>
      <c r="W9" s="198"/>
      <c r="X9" s="199"/>
      <c r="Y9" s="198"/>
      <c r="Z9" s="196"/>
      <c r="AA9" s="198"/>
      <c r="AB9" s="235" t="str">
        <f>IF(AA10="","",IF(AA10&gt;AC10,"○",IF(AA10&lt;AC10,"●",IF(AA10=AC10,"△"))))</f>
        <v>○</v>
      </c>
      <c r="AC9" s="198"/>
      <c r="AD9" s="199"/>
      <c r="AE9" s="235" t="str">
        <f>IF(AD10="","",IF(AD10&gt;AF10,"○",IF(AD10&lt;AF10,"●",IF(AD10=AF10,"△"))))</f>
        <v>○</v>
      </c>
      <c r="AF9" s="196"/>
      <c r="AG9" s="201">
        <f>COUNTIF(C9:AE9,"○")</f>
        <v>3</v>
      </c>
      <c r="AH9" s="201">
        <f>COUNTIF(C9:AE9,"●")</f>
        <v>2</v>
      </c>
      <c r="AI9" s="201">
        <f>COUNTIF(C9:AE9,"△")</f>
        <v>1</v>
      </c>
      <c r="AJ9" s="201">
        <f>SUM(C10,F10,I10,L10,O10,R10,U10,X10,AA10,AD10)</f>
        <v>9</v>
      </c>
      <c r="AK9" s="220">
        <f>SUM(E10,H10,K10,N10,Q10,T10,W10,Z10,AC10,AF10,I7)</f>
        <v>5</v>
      </c>
      <c r="AL9" s="203">
        <f>SUM((AG9*3)+(AI9*1))</f>
        <v>10</v>
      </c>
    </row>
    <row r="10" spans="1:38" ht="21" customHeight="1">
      <c r="A10" s="366"/>
      <c r="B10" s="197" t="s">
        <v>333</v>
      </c>
      <c r="C10" s="199">
        <f>N4</f>
        <v>1</v>
      </c>
      <c r="D10" s="198" t="s">
        <v>402</v>
      </c>
      <c r="E10" s="196">
        <f>L4</f>
        <v>3</v>
      </c>
      <c r="F10" s="198"/>
      <c r="G10" s="198"/>
      <c r="H10" s="200"/>
      <c r="I10" s="198">
        <f>N8</f>
        <v>2</v>
      </c>
      <c r="J10" s="198" t="s">
        <v>401</v>
      </c>
      <c r="K10" s="200">
        <f>L8</f>
        <v>1</v>
      </c>
      <c r="L10" s="210"/>
      <c r="M10" s="210"/>
      <c r="N10" s="211"/>
      <c r="O10" s="198">
        <f>IF('４部'!Q6="","",'４部'!Q6)</f>
        <v>0</v>
      </c>
      <c r="P10" s="198" t="s">
        <v>400</v>
      </c>
      <c r="Q10" s="200">
        <f>IF('４部'!S6="","",'４部'!S6)</f>
        <v>0</v>
      </c>
      <c r="R10" s="198"/>
      <c r="S10" s="198"/>
      <c r="T10" s="200"/>
      <c r="U10" s="198">
        <f>IF('４部'!C12="","",'４部'!C12)</f>
        <v>0</v>
      </c>
      <c r="V10" s="198" t="s">
        <v>402</v>
      </c>
      <c r="W10" s="198">
        <f>IF('４部'!E12="","",'４部'!E12)</f>
        <v>1</v>
      </c>
      <c r="X10" s="199"/>
      <c r="Y10" s="198"/>
      <c r="Z10" s="196"/>
      <c r="AA10" s="198">
        <f>IF('４部'!J16="","",'４部'!J16)</f>
        <v>1</v>
      </c>
      <c r="AB10" s="198" t="s">
        <v>420</v>
      </c>
      <c r="AC10" s="198">
        <f>IF('４部'!L16="","",'４部'!L16)</f>
        <v>0</v>
      </c>
      <c r="AD10" s="199">
        <f>IF('４部'!Q16="","",'４部'!Q16)</f>
        <v>5</v>
      </c>
      <c r="AE10" s="198" t="s">
        <v>421</v>
      </c>
      <c r="AF10" s="196">
        <f>IF('４部'!S16="","",'４部'!S16)</f>
        <v>0</v>
      </c>
      <c r="AG10" s="201"/>
      <c r="AH10" s="201"/>
      <c r="AI10" s="201"/>
      <c r="AJ10" s="201"/>
      <c r="AK10" s="199"/>
      <c r="AL10" s="202"/>
    </row>
    <row r="11" spans="1:38" ht="21" customHeight="1">
      <c r="A11" s="366" t="str">
        <f>O2</f>
        <v>判田</v>
      </c>
      <c r="B11" s="197" t="s">
        <v>334</v>
      </c>
      <c r="C11" s="199"/>
      <c r="D11" s="221" t="str">
        <f>IF(C12="","",IF(C12&gt;E12,"○",IF(C12&lt;E12,"●",IF(C12=E12,"△"))))</f>
        <v>●</v>
      </c>
      <c r="E11" s="196"/>
      <c r="F11" s="198"/>
      <c r="G11" s="198"/>
      <c r="H11" s="200"/>
      <c r="I11" s="198"/>
      <c r="J11" s="198"/>
      <c r="K11" s="200"/>
      <c r="L11" s="198"/>
      <c r="M11" s="221" t="str">
        <f>IF(L12="","",IF(L12&gt;N12,"○",IF(L12&lt;N12,"●",IF(L12=N12,"△"))))</f>
        <v>△</v>
      </c>
      <c r="N11" s="200"/>
      <c r="O11" s="210"/>
      <c r="P11" s="210"/>
      <c r="Q11" s="211"/>
      <c r="R11" s="198"/>
      <c r="S11" s="235" t="str">
        <f>IF(R12="","",IF(R12&gt;T12,"○",IF(R12&lt;T12,"●",IF(R12=T12,"△"))))</f>
        <v>●</v>
      </c>
      <c r="T11" s="200"/>
      <c r="U11" s="198"/>
      <c r="V11" s="198"/>
      <c r="W11" s="198"/>
      <c r="X11" s="199"/>
      <c r="Y11" s="198"/>
      <c r="Z11" s="196"/>
      <c r="AA11" s="198"/>
      <c r="AB11" s="221" t="str">
        <f>IF(AA12="","",IF(AA12&gt;AC12,"○",IF(AA12&lt;AC12,"●",IF(AA12=AC12,"△"))))</f>
        <v>●</v>
      </c>
      <c r="AC11" s="198"/>
      <c r="AD11" s="199"/>
      <c r="AE11" s="235" t="str">
        <f>IF(AD12="","",IF(AD12&gt;AF12,"○",IF(AD12&lt;AF12,"●",IF(AD12=AF12,"△"))))</f>
        <v>○</v>
      </c>
      <c r="AF11" s="196"/>
      <c r="AG11" s="201">
        <f>COUNTIF(C11:AE11,"○")</f>
        <v>1</v>
      </c>
      <c r="AH11" s="201">
        <f>COUNTIF(C11:AE11,"●")</f>
        <v>3</v>
      </c>
      <c r="AI11" s="201">
        <f>COUNTIF(C11:AE11,"△")</f>
        <v>1</v>
      </c>
      <c r="AJ11" s="201">
        <f>SUM(C12,F12,I12,L12,O12,R12,U12,X12,AA12,AD12)</f>
        <v>6</v>
      </c>
      <c r="AK11" s="220">
        <f>SUM(E12,H12,K12,N12,Q12,T12,W12,Z12,AC12,AF12,I9)</f>
        <v>10</v>
      </c>
      <c r="AL11" s="203">
        <f>SUM((AG11*3)+(AI11*1))</f>
        <v>4</v>
      </c>
    </row>
    <row r="12" spans="1:38" ht="21" customHeight="1">
      <c r="A12" s="366"/>
      <c r="B12" s="197" t="s">
        <v>333</v>
      </c>
      <c r="C12" s="199">
        <f>Q4</f>
        <v>1</v>
      </c>
      <c r="D12" s="198" t="s">
        <v>400</v>
      </c>
      <c r="E12" s="196">
        <f>O4</f>
        <v>3</v>
      </c>
      <c r="F12" s="198"/>
      <c r="G12" s="198"/>
      <c r="H12" s="200"/>
      <c r="I12" s="198"/>
      <c r="J12" s="198"/>
      <c r="K12" s="200"/>
      <c r="L12" s="198">
        <f>Q10</f>
        <v>0</v>
      </c>
      <c r="M12" s="198" t="s">
        <v>400</v>
      </c>
      <c r="N12" s="200">
        <f>O10</f>
        <v>0</v>
      </c>
      <c r="O12" s="210"/>
      <c r="P12" s="210"/>
      <c r="Q12" s="211"/>
      <c r="R12" s="198">
        <f>IF('４部'!O16="","",'４部'!O16)</f>
        <v>0</v>
      </c>
      <c r="S12" s="198" t="s">
        <v>420</v>
      </c>
      <c r="T12" s="200">
        <f>IF('４部'!M16="","",'４部'!M16)</f>
        <v>5</v>
      </c>
      <c r="U12" s="198"/>
      <c r="V12" s="198"/>
      <c r="W12" s="198"/>
      <c r="X12" s="199"/>
      <c r="Y12" s="198"/>
      <c r="Z12" s="196"/>
      <c r="AA12" s="198">
        <f>IF('４部'!C10="","",'４部'!C10)</f>
        <v>0</v>
      </c>
      <c r="AB12" s="198" t="s">
        <v>402</v>
      </c>
      <c r="AC12" s="198">
        <f>IF('４部'!E10="","",'４部'!E10)</f>
        <v>1</v>
      </c>
      <c r="AD12" s="199">
        <f>IF('４部'!H16="","",'４部'!H16)</f>
        <v>5</v>
      </c>
      <c r="AE12" s="198" t="s">
        <v>420</v>
      </c>
      <c r="AF12" s="196">
        <f>IF('４部'!F16="","",'４部'!F16)</f>
        <v>1</v>
      </c>
      <c r="AG12" s="201"/>
      <c r="AH12" s="201"/>
      <c r="AI12" s="201"/>
      <c r="AJ12" s="201"/>
      <c r="AK12" s="199"/>
      <c r="AL12" s="202"/>
    </row>
    <row r="13" spans="1:38" ht="21" customHeight="1">
      <c r="A13" s="366" t="str">
        <f>R2</f>
        <v>挟間</v>
      </c>
      <c r="B13" s="197" t="s">
        <v>334</v>
      </c>
      <c r="C13" s="199"/>
      <c r="D13" s="198"/>
      <c r="E13" s="196"/>
      <c r="F13" s="198"/>
      <c r="G13" s="221" t="str">
        <f>IF(F14="","",IF(F14&gt;H14,"○",IF(F14&lt;H14,"●",IF(F14=H14,"△"))))</f>
        <v>○</v>
      </c>
      <c r="H13" s="200"/>
      <c r="I13" s="198"/>
      <c r="J13" s="198"/>
      <c r="K13" s="200"/>
      <c r="L13" s="198"/>
      <c r="M13" s="198"/>
      <c r="N13" s="200"/>
      <c r="O13" s="198"/>
      <c r="P13" s="235" t="str">
        <f>IF(O14="","",IF(O14&gt;Q14,"○",IF(O14&lt;Q14,"●",IF(O14=Q14,"△"))))</f>
        <v>○</v>
      </c>
      <c r="Q13" s="200"/>
      <c r="R13" s="210"/>
      <c r="S13" s="210"/>
      <c r="T13" s="211"/>
      <c r="U13" s="198"/>
      <c r="V13" s="221" t="str">
        <f>IF(U14="","",IF(U14&gt;W14,"○",IF(U14&lt;W14,"●",IF(U14=W14,"△"))))</f>
        <v>○</v>
      </c>
      <c r="W13" s="198"/>
      <c r="X13" s="199"/>
      <c r="Y13" s="198"/>
      <c r="Z13" s="196"/>
      <c r="AA13" s="198"/>
      <c r="AB13" s="235" t="str">
        <f>IF(AA14="","",IF(AA14&gt;AC14,"○",IF(AA14&lt;AC14,"●",IF(AA14=AC14,"△"))))</f>
        <v>○</v>
      </c>
      <c r="AC13" s="198"/>
      <c r="AD13" s="199"/>
      <c r="AE13" s="221" t="str">
        <f>IF(AD14="","",IF(AD14&gt;AF14,"○",IF(AD14&lt;AF14,"●",IF(AD14=AF14,"△"))))</f>
        <v>○</v>
      </c>
      <c r="AF13" s="196"/>
      <c r="AG13" s="201">
        <f>COUNTIF(C13:AE13,"○")</f>
        <v>5</v>
      </c>
      <c r="AH13" s="201">
        <f>COUNTIF(C13:AE13,"●")</f>
        <v>0</v>
      </c>
      <c r="AI13" s="201">
        <f>COUNTIF(C13:AE13,"△")</f>
        <v>0</v>
      </c>
      <c r="AJ13" s="201">
        <f>SUM(C14,F14,I14,L14,O14,R14,U14,X14,AA14,AD14)</f>
        <v>19</v>
      </c>
      <c r="AK13" s="220">
        <f>SUM(E14,H14,K14,N14,Q14,T14,W14,Z14,AC14,AF14,I11)</f>
        <v>2</v>
      </c>
      <c r="AL13" s="203">
        <f>SUM((AG13*3)+(AI13*1))</f>
        <v>15</v>
      </c>
    </row>
    <row r="14" spans="1:38" ht="21" customHeight="1">
      <c r="A14" s="366"/>
      <c r="B14" s="197" t="s">
        <v>333</v>
      </c>
      <c r="C14" s="199"/>
      <c r="D14" s="198"/>
      <c r="E14" s="196"/>
      <c r="F14" s="198">
        <f>T6</f>
        <v>4</v>
      </c>
      <c r="G14" s="198" t="s">
        <v>402</v>
      </c>
      <c r="H14" s="200">
        <f>R6</f>
        <v>1</v>
      </c>
      <c r="I14" s="198"/>
      <c r="J14" s="198"/>
      <c r="K14" s="200"/>
      <c r="L14" s="198"/>
      <c r="M14" s="198"/>
      <c r="N14" s="200"/>
      <c r="O14" s="198">
        <f>T12</f>
        <v>5</v>
      </c>
      <c r="P14" s="198" t="s">
        <v>420</v>
      </c>
      <c r="Q14" s="200">
        <f>R12</f>
        <v>0</v>
      </c>
      <c r="R14" s="210"/>
      <c r="S14" s="210"/>
      <c r="T14" s="211"/>
      <c r="U14" s="198">
        <f>IF('４部'!C8="","",'４部'!C8)</f>
        <v>2</v>
      </c>
      <c r="V14" s="198" t="s">
        <v>402</v>
      </c>
      <c r="W14" s="198">
        <f>IF('４部'!E8="","",'４部'!E8)</f>
        <v>1</v>
      </c>
      <c r="X14" s="199"/>
      <c r="Y14" s="198"/>
      <c r="Z14" s="196"/>
      <c r="AA14" s="198">
        <f>IF('４部'!E16="","",'４部'!E16)</f>
        <v>2</v>
      </c>
      <c r="AB14" s="198" t="s">
        <v>420</v>
      </c>
      <c r="AC14" s="198">
        <f>IF('４部'!C16="","",'４部'!C16)</f>
        <v>0</v>
      </c>
      <c r="AD14" s="199">
        <f>IF('４部'!L8="","",'４部'!L8)</f>
        <v>6</v>
      </c>
      <c r="AE14" s="198" t="s">
        <v>402</v>
      </c>
      <c r="AF14" s="196">
        <f>IF('４部'!J8="","",'４部'!J8)</f>
        <v>0</v>
      </c>
      <c r="AG14" s="201"/>
      <c r="AH14" s="201"/>
      <c r="AI14" s="201"/>
      <c r="AJ14" s="201"/>
      <c r="AK14" s="199"/>
      <c r="AL14" s="202"/>
    </row>
    <row r="15" spans="1:38" ht="21" customHeight="1">
      <c r="A15" s="366" t="str">
        <f>U2</f>
        <v>八幡</v>
      </c>
      <c r="B15" s="197" t="s">
        <v>334</v>
      </c>
      <c r="C15" s="199"/>
      <c r="D15" s="198"/>
      <c r="E15" s="196"/>
      <c r="F15" s="198"/>
      <c r="G15" s="235" t="str">
        <f>IF(F16="","",IF(F16&gt;H16,"○",IF(F16&lt;H16,"●",IF(F16=H16,"△"))))</f>
        <v>●</v>
      </c>
      <c r="H15" s="200"/>
      <c r="I15" s="198"/>
      <c r="J15" s="235" t="str">
        <f>IF(I16="","",IF(I16&gt;K16,"○",IF(I16&lt;K16,"●",IF(I16=K16,"△"))))</f>
        <v>△</v>
      </c>
      <c r="K15" s="200"/>
      <c r="L15" s="198"/>
      <c r="M15" s="221" t="str">
        <f>IF(L16="","",IF(L16&gt;N16,"○",IF(L16&lt;N16,"●",IF(L16=N16,"△"))))</f>
        <v>○</v>
      </c>
      <c r="N15" s="200"/>
      <c r="O15" s="198"/>
      <c r="P15" s="198"/>
      <c r="Q15" s="200"/>
      <c r="R15" s="198"/>
      <c r="S15" s="221" t="str">
        <f>IF(R16="","",IF(R16&gt;T16,"○",IF(R16&lt;T16,"●",IF(R16=T16,"△"))))</f>
        <v>●</v>
      </c>
      <c r="T15" s="200"/>
      <c r="U15" s="210"/>
      <c r="V15" s="210"/>
      <c r="W15" s="210"/>
      <c r="X15" s="199"/>
      <c r="Y15" s="221" t="str">
        <f>IF(X16="","",IF(X16&gt;Z16,"○",IF(X16&lt;Z16,"●",IF(X16=Z16,"△"))))</f>
        <v>△</v>
      </c>
      <c r="Z15" s="196"/>
      <c r="AA15" s="198"/>
      <c r="AB15" s="198"/>
      <c r="AC15" s="198"/>
      <c r="AD15" s="199"/>
      <c r="AE15" s="198"/>
      <c r="AF15" s="196"/>
      <c r="AG15" s="201">
        <f>COUNTIF(C15:AE15,"○")</f>
        <v>1</v>
      </c>
      <c r="AH15" s="201">
        <f>COUNTIF(C15:AE15,"●")</f>
        <v>2</v>
      </c>
      <c r="AI15" s="201">
        <f>COUNTIF(C15:AE15,"△")</f>
        <v>2</v>
      </c>
      <c r="AJ15" s="201">
        <f>SUM(C16,F16,I16,L16,O16,R16,U16,X16,AA16,AD16)</f>
        <v>6</v>
      </c>
      <c r="AK15" s="220">
        <f>SUM(E16,H16,K16,N16,Q16,T16,W16,Z16,AC16,AF16,I13)</f>
        <v>7</v>
      </c>
      <c r="AL15" s="203">
        <f>SUM((AG15*3)+(AI15*1))</f>
        <v>5</v>
      </c>
    </row>
    <row r="16" spans="1:38" ht="21" customHeight="1">
      <c r="A16" s="366"/>
      <c r="B16" s="197" t="s">
        <v>333</v>
      </c>
      <c r="C16" s="199"/>
      <c r="D16" s="198"/>
      <c r="E16" s="196"/>
      <c r="F16" s="198">
        <f>W6</f>
        <v>1</v>
      </c>
      <c r="G16" s="198" t="s">
        <v>420</v>
      </c>
      <c r="H16" s="200">
        <f>U6</f>
        <v>2</v>
      </c>
      <c r="I16" s="198">
        <f>W8</f>
        <v>2</v>
      </c>
      <c r="J16" s="198" t="s">
        <v>420</v>
      </c>
      <c r="K16" s="200">
        <f>U8</f>
        <v>2</v>
      </c>
      <c r="L16" s="198">
        <f>W10</f>
        <v>1</v>
      </c>
      <c r="M16" s="198" t="s">
        <v>402</v>
      </c>
      <c r="N16" s="200">
        <f>U10</f>
        <v>0</v>
      </c>
      <c r="O16" s="198"/>
      <c r="P16" s="198"/>
      <c r="Q16" s="200"/>
      <c r="R16" s="198">
        <f>W14</f>
        <v>1</v>
      </c>
      <c r="S16" s="198" t="s">
        <v>402</v>
      </c>
      <c r="T16" s="200">
        <f>U14</f>
        <v>2</v>
      </c>
      <c r="U16" s="210"/>
      <c r="V16" s="210"/>
      <c r="W16" s="210"/>
      <c r="X16" s="199">
        <f>IF('４部'!M8="","",'４部'!M8)</f>
        <v>1</v>
      </c>
      <c r="Y16" s="198" t="s">
        <v>402</v>
      </c>
      <c r="Z16" s="196">
        <f>IF('４部'!O8="","",'４部'!O8)</f>
        <v>1</v>
      </c>
      <c r="AA16" s="198"/>
      <c r="AB16" s="198"/>
      <c r="AC16" s="198"/>
      <c r="AD16" s="199"/>
      <c r="AE16" s="198"/>
      <c r="AF16" s="196"/>
      <c r="AG16" s="201"/>
      <c r="AH16" s="201"/>
      <c r="AI16" s="201"/>
      <c r="AJ16" s="201"/>
      <c r="AK16" s="199"/>
      <c r="AL16" s="202"/>
    </row>
    <row r="17" spans="1:38" ht="21" customHeight="1">
      <c r="A17" s="366" t="str">
        <f>X2</f>
        <v>敷戸</v>
      </c>
      <c r="B17" s="197" t="s">
        <v>334</v>
      </c>
      <c r="C17" s="199"/>
      <c r="D17" s="235" t="str">
        <f>IF(C18="","",IF(C18&gt;E18,"○",IF(C18&lt;E18,"●",IF(C18=E18,"△"))))</f>
        <v>●</v>
      </c>
      <c r="E17" s="196"/>
      <c r="F17" s="198"/>
      <c r="G17" s="235" t="str">
        <f>IF(F18="","",IF(F18&gt;H18,"○",IF(F18&lt;H18,"●",IF(F18=H18,"△"))))</f>
        <v>○</v>
      </c>
      <c r="H17" s="200"/>
      <c r="I17" s="198"/>
      <c r="J17" s="198"/>
      <c r="K17" s="200"/>
      <c r="L17" s="198"/>
      <c r="M17" s="198"/>
      <c r="N17" s="200"/>
      <c r="O17" s="198"/>
      <c r="P17" s="198"/>
      <c r="Q17" s="200"/>
      <c r="R17" s="198"/>
      <c r="S17" s="198"/>
      <c r="T17" s="200"/>
      <c r="U17" s="198"/>
      <c r="V17" s="221" t="str">
        <f>IF(U18="","",IF(U18&gt;W18,"○",IF(U18&lt;W18,"●",IF(U18=W18,"△"))))</f>
        <v>△</v>
      </c>
      <c r="W17" s="198"/>
      <c r="X17" s="212"/>
      <c r="Y17" s="210"/>
      <c r="Z17" s="213"/>
      <c r="AA17" s="198"/>
      <c r="AB17" s="221" t="str">
        <f>IF(AA18="","",IF(AA18&gt;AC18,"○",IF(AA18&lt;AC18,"●",IF(AA18=AC18,"△"))))</f>
        <v>●</v>
      </c>
      <c r="AC17" s="198"/>
      <c r="AD17" s="199"/>
      <c r="AE17" s="221" t="str">
        <f>IF(AD18="","",IF(AD18&gt;AF18,"○",IF(AD18&lt;AF18,"●",IF(AD18=AF18,"△"))))</f>
        <v>○</v>
      </c>
      <c r="AF17" s="196"/>
      <c r="AG17" s="201">
        <f>COUNTIF(C17:AE17,"○")</f>
        <v>2</v>
      </c>
      <c r="AH17" s="201">
        <f>COUNTIF(C17:AE17,"●")</f>
        <v>2</v>
      </c>
      <c r="AI17" s="201">
        <f>COUNTIF(C17:AE17,"△")</f>
        <v>1</v>
      </c>
      <c r="AJ17" s="201">
        <f>SUM(C18,F18,I18,L18,O18,R18,U18,X18,AA18,AD18)</f>
        <v>8</v>
      </c>
      <c r="AK17" s="220">
        <f>SUM(E18,H18,K18,N18,Q18,T18,W18,Z18,AC18,AF18,I15)</f>
        <v>5</v>
      </c>
      <c r="AL17" s="203">
        <f>SUM((AG17*3)+(AI17*1))</f>
        <v>7</v>
      </c>
    </row>
    <row r="18" spans="1:38" ht="21" customHeight="1">
      <c r="A18" s="366"/>
      <c r="B18" s="197" t="s">
        <v>333</v>
      </c>
      <c r="C18" s="199">
        <f>Z4</f>
        <v>0</v>
      </c>
      <c r="D18" s="198" t="s">
        <v>420</v>
      </c>
      <c r="E18" s="196">
        <f>X4</f>
        <v>3</v>
      </c>
      <c r="F18" s="198">
        <f>Z6</f>
        <v>5</v>
      </c>
      <c r="G18" s="198" t="s">
        <v>420</v>
      </c>
      <c r="H18" s="200">
        <f>X6</f>
        <v>0</v>
      </c>
      <c r="I18" s="198"/>
      <c r="J18" s="198"/>
      <c r="K18" s="200"/>
      <c r="L18" s="198"/>
      <c r="M18" s="198"/>
      <c r="N18" s="200"/>
      <c r="O18" s="198"/>
      <c r="P18" s="198"/>
      <c r="Q18" s="200"/>
      <c r="R18" s="198"/>
      <c r="S18" s="198"/>
      <c r="T18" s="200"/>
      <c r="U18" s="198">
        <f>Z16</f>
        <v>1</v>
      </c>
      <c r="V18" s="198" t="s">
        <v>402</v>
      </c>
      <c r="W18" s="198">
        <f>X16</f>
        <v>1</v>
      </c>
      <c r="X18" s="212"/>
      <c r="Y18" s="210"/>
      <c r="Z18" s="213"/>
      <c r="AA18" s="198">
        <f>IF('４部'!F8="","",'４部'!F8)</f>
        <v>0</v>
      </c>
      <c r="AB18" s="198" t="s">
        <v>402</v>
      </c>
      <c r="AC18" s="198">
        <f>IF('４部'!H8="","",'４部'!H8)</f>
        <v>1</v>
      </c>
      <c r="AD18" s="199">
        <f>IF('４部'!H10="","",'４部'!H10)</f>
        <v>2</v>
      </c>
      <c r="AE18" s="198" t="s">
        <v>402</v>
      </c>
      <c r="AF18" s="196">
        <f>IF('４部'!F10="","",'４部'!F10)</f>
        <v>0</v>
      </c>
      <c r="AG18" s="201"/>
      <c r="AH18" s="201"/>
      <c r="AI18" s="201"/>
      <c r="AJ18" s="201"/>
      <c r="AK18" s="199"/>
      <c r="AL18" s="202"/>
    </row>
    <row r="19" spans="1:38" ht="21" customHeight="1">
      <c r="A19" s="366" t="str">
        <f>AA2</f>
        <v>鴛野</v>
      </c>
      <c r="B19" s="197" t="s">
        <v>334</v>
      </c>
      <c r="C19" s="199"/>
      <c r="D19" s="198"/>
      <c r="E19" s="196"/>
      <c r="F19" s="198"/>
      <c r="G19" s="198"/>
      <c r="H19" s="200"/>
      <c r="I19" s="198"/>
      <c r="J19" s="221" t="str">
        <f>IF(I20="","",IF(I20&gt;K20,"○",IF(I20&lt;K20,"●",IF(I20=K20,"△"))))</f>
        <v>△</v>
      </c>
      <c r="K19" s="200"/>
      <c r="L19" s="198"/>
      <c r="M19" s="235" t="str">
        <f>IF(L20="","",IF(L20&gt;N20,"○",IF(L20&lt;N20,"●",IF(L20=N20,"△"))))</f>
        <v>●</v>
      </c>
      <c r="N19" s="200"/>
      <c r="O19" s="198"/>
      <c r="P19" s="221" t="str">
        <f>IF(O20="","",IF(O20&gt;Q20,"○",IF(O20&lt;Q20,"●",IF(O20=Q20,"△"))))</f>
        <v>○</v>
      </c>
      <c r="Q19" s="200"/>
      <c r="R19" s="198"/>
      <c r="S19" s="235" t="str">
        <f>IF(R20="","",IF(R20&gt;T20,"○",IF(R20&lt;T20,"●",IF(R20=T20,"△"))))</f>
        <v>●</v>
      </c>
      <c r="T19" s="200"/>
      <c r="U19" s="198"/>
      <c r="V19" s="198"/>
      <c r="W19" s="198"/>
      <c r="X19" s="199"/>
      <c r="Y19" s="221" t="str">
        <f>IF(X20="","",IF(X20&gt;Z20,"○",IF(X20&lt;Z20,"●",IF(X20=Z20,"△"))))</f>
        <v>○</v>
      </c>
      <c r="Z19" s="196"/>
      <c r="AA19" s="210"/>
      <c r="AB19" s="210"/>
      <c r="AC19" s="210"/>
      <c r="AD19" s="199"/>
      <c r="AE19" s="221" t="str">
        <f>IF(AD20="","",IF(AD20&gt;AF20,"○",IF(AD20&lt;AF20,"●",IF(AD20=AF20,"△"))))</f>
        <v>○</v>
      </c>
      <c r="AF19" s="196"/>
      <c r="AG19" s="201">
        <f>COUNTIF(C19:AE19,"○")</f>
        <v>3</v>
      </c>
      <c r="AH19" s="201">
        <f>COUNTIF(C19:AE19,"●")</f>
        <v>2</v>
      </c>
      <c r="AI19" s="201">
        <f>COUNTIF(C19:AE19,"△")</f>
        <v>1</v>
      </c>
      <c r="AJ19" s="201">
        <f>SUM(C20,F20,I20,L20,O20,R20,U20,X20,AA20,AD20)</f>
        <v>5</v>
      </c>
      <c r="AK19" s="220">
        <f>SUM(E20,H20,K20,N20,Q20,T20,W20,Z20,AC20,AF20,I17)</f>
        <v>5</v>
      </c>
      <c r="AL19" s="203">
        <f>SUM((AG19*3)+(AI19*1))</f>
        <v>10</v>
      </c>
    </row>
    <row r="20" spans="1:38" ht="21" customHeight="1">
      <c r="A20" s="366"/>
      <c r="B20" s="197" t="s">
        <v>333</v>
      </c>
      <c r="C20" s="199"/>
      <c r="D20" s="198"/>
      <c r="E20" s="196"/>
      <c r="F20" s="198"/>
      <c r="G20" s="198"/>
      <c r="H20" s="200"/>
      <c r="I20" s="198">
        <f>AC8</f>
        <v>1</v>
      </c>
      <c r="J20" s="198" t="s">
        <v>402</v>
      </c>
      <c r="K20" s="200">
        <f>AA8</f>
        <v>1</v>
      </c>
      <c r="L20" s="198">
        <f>AC10</f>
        <v>0</v>
      </c>
      <c r="M20" s="198" t="s">
        <v>420</v>
      </c>
      <c r="N20" s="200">
        <f>AA10</f>
        <v>1</v>
      </c>
      <c r="O20" s="198">
        <f>AC12</f>
        <v>1</v>
      </c>
      <c r="P20" s="198" t="s">
        <v>402</v>
      </c>
      <c r="Q20" s="200">
        <f>AA12</f>
        <v>0</v>
      </c>
      <c r="R20" s="198">
        <f>AC14</f>
        <v>0</v>
      </c>
      <c r="S20" s="198" t="s">
        <v>420</v>
      </c>
      <c r="T20" s="200">
        <f>AA14</f>
        <v>2</v>
      </c>
      <c r="U20" s="198"/>
      <c r="V20" s="198"/>
      <c r="W20" s="198"/>
      <c r="X20" s="199">
        <f>AC18</f>
        <v>1</v>
      </c>
      <c r="Y20" s="198" t="s">
        <v>402</v>
      </c>
      <c r="Z20" s="196">
        <f>AA18</f>
        <v>0</v>
      </c>
      <c r="AA20" s="210"/>
      <c r="AB20" s="210"/>
      <c r="AC20" s="210"/>
      <c r="AD20" s="199">
        <f>IF('４部'!Q8="","",'４部'!Q8)</f>
        <v>2</v>
      </c>
      <c r="AE20" s="198" t="s">
        <v>402</v>
      </c>
      <c r="AF20" s="196">
        <f>IF('４部'!S8="","",'４部'!S8)</f>
        <v>1</v>
      </c>
      <c r="AG20" s="201"/>
      <c r="AH20" s="201"/>
      <c r="AI20" s="201"/>
      <c r="AJ20" s="201"/>
      <c r="AK20" s="199"/>
      <c r="AL20" s="202"/>
    </row>
    <row r="21" spans="1:38" ht="21" customHeight="1">
      <c r="A21" s="366" t="str">
        <f>AD2</f>
        <v>滝尾下郡B</v>
      </c>
      <c r="B21" s="197" t="s">
        <v>334</v>
      </c>
      <c r="C21" s="199"/>
      <c r="D21" s="198"/>
      <c r="E21" s="196"/>
      <c r="F21" s="198"/>
      <c r="G21" s="198"/>
      <c r="H21" s="200"/>
      <c r="I21" s="198"/>
      <c r="J21" s="198"/>
      <c r="K21" s="200"/>
      <c r="L21" s="198"/>
      <c r="M21" s="235" t="str">
        <f>IF(L22="","",IF(L22&gt;N22,"○",IF(L22&lt;N22,"●",IF(L22=N22,"△"))))</f>
        <v>●</v>
      </c>
      <c r="N21" s="200"/>
      <c r="O21" s="198"/>
      <c r="P21" s="235" t="str">
        <f>IF(O22="","",IF(O22&gt;Q22,"○",IF(O22&lt;Q22,"●",IF(O22=Q22,"△"))))</f>
        <v>●</v>
      </c>
      <c r="Q21" s="200"/>
      <c r="R21" s="198"/>
      <c r="S21" s="221" t="str">
        <f>IF(R22="","",IF(R22&gt;T22,"○",IF(R22&lt;T22,"●",IF(R22=T22,"△"))))</f>
        <v>●</v>
      </c>
      <c r="T21" s="200"/>
      <c r="U21" s="198"/>
      <c r="V21" s="198"/>
      <c r="W21" s="198"/>
      <c r="X21" s="199"/>
      <c r="Y21" s="221" t="str">
        <f>IF(X22="","",IF(X22&gt;Z22,"○",IF(X22&lt;Z22,"●",IF(X22=Z22,"△"))))</f>
        <v>●</v>
      </c>
      <c r="Z21" s="196"/>
      <c r="AA21" s="198"/>
      <c r="AB21" s="221" t="str">
        <f>IF(AA22="","",IF(AA22&gt;AC22,"○",IF(AA22&lt;AC22,"●",IF(AA22=AC22,"△"))))</f>
        <v>●</v>
      </c>
      <c r="AC21" s="198"/>
      <c r="AD21" s="212"/>
      <c r="AE21" s="210"/>
      <c r="AF21" s="213"/>
      <c r="AG21" s="201">
        <f>COUNTIF(C21:AE21,"○")</f>
        <v>0</v>
      </c>
      <c r="AH21" s="201">
        <f>COUNTIF(C21:AE21,"●")</f>
        <v>5</v>
      </c>
      <c r="AI21" s="201">
        <f>COUNTIF(C21:AE21,"△")</f>
        <v>0</v>
      </c>
      <c r="AJ21" s="201">
        <f>SUM(C22,F22,I22,L22,O22,R22,U22,X22,AA22,AD22)</f>
        <v>2</v>
      </c>
      <c r="AK21" s="220">
        <f>SUM(E22,H22,K22,N22,Q22,T22,W22,Z22,AC22,AF22,I19)</f>
        <v>20</v>
      </c>
      <c r="AL21" s="203">
        <f>SUM((AG21*3)+(AI21*1))</f>
        <v>0</v>
      </c>
    </row>
    <row r="22" spans="1:38" ht="21" customHeight="1">
      <c r="A22" s="366"/>
      <c r="B22" s="197" t="s">
        <v>333</v>
      </c>
      <c r="C22" s="199"/>
      <c r="D22" s="198"/>
      <c r="E22" s="196"/>
      <c r="F22" s="198"/>
      <c r="G22" s="198"/>
      <c r="H22" s="200"/>
      <c r="I22" s="198"/>
      <c r="J22" s="198"/>
      <c r="K22" s="200"/>
      <c r="L22" s="198">
        <f>AF10</f>
        <v>0</v>
      </c>
      <c r="M22" s="198" t="s">
        <v>421</v>
      </c>
      <c r="N22" s="200">
        <f>AD10</f>
        <v>5</v>
      </c>
      <c r="O22" s="198">
        <f>AF12</f>
        <v>1</v>
      </c>
      <c r="P22" s="198" t="s">
        <v>420</v>
      </c>
      <c r="Q22" s="200">
        <f>AD12</f>
        <v>5</v>
      </c>
      <c r="R22" s="198">
        <f>AF14</f>
        <v>0</v>
      </c>
      <c r="S22" s="198" t="s">
        <v>402</v>
      </c>
      <c r="T22" s="200">
        <f>AD14</f>
        <v>6</v>
      </c>
      <c r="U22" s="198"/>
      <c r="V22" s="198"/>
      <c r="W22" s="198"/>
      <c r="X22" s="199">
        <f>AF18</f>
        <v>0</v>
      </c>
      <c r="Y22" s="198" t="s">
        <v>402</v>
      </c>
      <c r="Z22" s="196">
        <f>AD18</f>
        <v>2</v>
      </c>
      <c r="AA22" s="198">
        <f>AF20</f>
        <v>1</v>
      </c>
      <c r="AB22" s="198" t="s">
        <v>402</v>
      </c>
      <c r="AC22" s="198">
        <f>AD20</f>
        <v>2</v>
      </c>
      <c r="AD22" s="212"/>
      <c r="AE22" s="210"/>
      <c r="AF22" s="213"/>
      <c r="AG22" s="201"/>
      <c r="AH22" s="201"/>
      <c r="AI22" s="201"/>
      <c r="AJ22" s="201"/>
      <c r="AK22" s="199"/>
      <c r="AL22" s="202"/>
    </row>
    <row r="23" spans="1:38" ht="21" customHeight="1"/>
    <row r="24" spans="1:38" ht="21" customHeight="1"/>
  </sheetData>
  <mergeCells count="21">
    <mergeCell ref="A7:A8"/>
    <mergeCell ref="C1:V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3:A4"/>
    <mergeCell ref="A5:A6"/>
    <mergeCell ref="A21:A22"/>
    <mergeCell ref="A9:A10"/>
    <mergeCell ref="A11:A12"/>
    <mergeCell ref="A13:A14"/>
    <mergeCell ref="A15:A16"/>
    <mergeCell ref="A17:A18"/>
    <mergeCell ref="A19:A20"/>
  </mergeCells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１部</vt:lpstr>
      <vt:lpstr>２部</vt:lpstr>
      <vt:lpstr>３部</vt:lpstr>
      <vt:lpstr>４部</vt:lpstr>
      <vt:lpstr>５部</vt:lpstr>
      <vt:lpstr>星1部</vt:lpstr>
      <vt:lpstr>星2部</vt:lpstr>
      <vt:lpstr>星3部</vt:lpstr>
      <vt:lpstr>星4部</vt:lpstr>
      <vt:lpstr>星5部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　進</dc:creator>
  <cp:lastModifiedBy>竹内　　進</cp:lastModifiedBy>
  <cp:lastPrinted>2013-08-19T11:25:48Z</cp:lastPrinted>
  <dcterms:created xsi:type="dcterms:W3CDTF">1997-01-08T22:48:59Z</dcterms:created>
  <dcterms:modified xsi:type="dcterms:W3CDTF">2013-10-28T01:35:24Z</dcterms:modified>
</cp:coreProperties>
</file>